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4" sheetId="4" r:id="rId4"/>
    <sheet name="5." sheetId="5" r:id="rId5"/>
    <sheet name="6." sheetId="6" r:id="rId6"/>
    <sheet name="7." sheetId="7" r:id="rId7"/>
    <sheet name="n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5." sheetId="15" r:id="rId15"/>
    <sheet name="16" sheetId="16" r:id="rId16"/>
    <sheet name="progn.dłu" sheetId="17" r:id="rId17"/>
  </sheets>
  <definedNames/>
  <calcPr fullCalcOnLoad="1"/>
</workbook>
</file>

<file path=xl/sharedStrings.xml><?xml version="1.0" encoding="utf-8"?>
<sst xmlns="http://schemas.openxmlformats.org/spreadsheetml/2006/main" count="963" uniqueCount="532">
  <si>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</si>
  <si>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</si>
  <si>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</si>
  <si>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</si>
  <si>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</si>
  <si>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</si>
  <si>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</si>
  <si>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</si>
  <si>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</si>
  <si>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</si>
  <si>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</si>
  <si>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</si>
  <si>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</si>
  <si>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</si>
  <si>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</si>
  <si>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</si>
  <si>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</si>
  <si>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</si>
  <si>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</si>
  <si>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</si>
  <si>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</si>
  <si>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</si>
  <si>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</si>
  <si>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</si>
  <si>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</si>
  <si>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</si>
  <si>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</si>
  <si>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</si>
  <si>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</si>
  <si>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</si>
  <si>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</si>
  <si>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</si>
  <si>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</si>
  <si>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</si>
  <si>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</si>
  <si>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</si>
  <si>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</si>
  <si>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</si>
  <si>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</si>
  <si>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</si>
  <si>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</si>
  <si>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</si>
  <si>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</si>
  <si>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</si>
  <si>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</si>
  <si>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</si>
  <si>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</si>
  <si>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</si>
  <si>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</si>
  <si>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</si>
  <si>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</si>
  <si>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</si>
  <si>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</si>
  <si>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</si>
  <si>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</si>
  <si>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</si>
  <si>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</si>
  <si>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</si>
  <si>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</si>
  <si>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</si>
  <si>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</si>
  <si>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</si>
  <si>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</si>
  <si>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</si>
  <si>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</si>
  <si>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</si>
  <si>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</si>
  <si>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</si>
  <si>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</si>
  <si>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</si>
  <si>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</si>
  <si>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</si>
  <si>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</si>
  <si>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</si>
  <si>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</si>
  <si>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</si>
  <si>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</si>
  <si>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Zadania jednostek pomocnicznych w ramach funduszu sołeckiego</t>
  </si>
  <si>
    <t>Razem</t>
  </si>
  <si>
    <t>Sołectwo  ………………………..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</si>
  <si>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</si>
  <si>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</si>
  <si>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</si>
  <si>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</si>
  <si>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</si>
  <si>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</si>
  <si>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</si>
  <si>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</si>
  <si>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</si>
  <si>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</si>
  <si>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</si>
  <si>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</si>
  <si>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</si>
  <si>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</si>
  <si>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</si>
  <si>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</si>
  <si>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</si>
  <si>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</si>
  <si>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</si>
  <si>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Dochody</t>
  </si>
  <si>
    <t>wydatki bieżące</t>
  </si>
  <si>
    <t>Stan środków finansowych na początek roku</t>
  </si>
  <si>
    <t>w 2011 roku</t>
  </si>
  <si>
    <t>celowa na zadania realizowane z udziałem środków UE</t>
  </si>
  <si>
    <t>w tym: kredyty i pożyczki zaciągane na wydatki refundowane ze środków UE</t>
  </si>
  <si>
    <t>Stan środków finansowych na koniec roku</t>
  </si>
  <si>
    <t>020</t>
  </si>
  <si>
    <t>Leśnictwo</t>
  </si>
  <si>
    <t>02001</t>
  </si>
  <si>
    <t>Gospodarka leśna</t>
  </si>
  <si>
    <t>0490</t>
  </si>
  <si>
    <t>Wpływy i innych lokalnych opłat pobieranych przez jst na podstawie odrębnych ustaw</t>
  </si>
  <si>
    <t>0690</t>
  </si>
  <si>
    <t>Wpływy z różnych opłat</t>
  </si>
  <si>
    <t>Pozostała działalność</t>
  </si>
  <si>
    <t>700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</si>
  <si>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</si>
  <si>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</si>
  <si>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</si>
  <si>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</si>
  <si>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</si>
  <si>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jst lub innych jednostek zaliczanych do sektora finansów publicznych oraz innych umów o podobnym charakterze</t>
  </si>
  <si>
    <t>Administracja Publiczna</t>
  </si>
  <si>
    <t>Urzędy Wojewódzkie</t>
  </si>
  <si>
    <t>2010</t>
  </si>
  <si>
    <t>2360</t>
  </si>
  <si>
    <t>Dochody jst związane z realizacją zadań z zakresu administracji rządowej oraz innych zadań zleconych ustawami</t>
  </si>
  <si>
    <t>Urzędy Gmin</t>
  </si>
  <si>
    <t>0920</t>
  </si>
  <si>
    <t>Pozostałe odsetki</t>
  </si>
  <si>
    <t>Urzędy naczelnych organów władzy państwowej, kontroli i ochrony prawa oraz sądownictwa</t>
  </si>
  <si>
    <t>Urzędy naczelnych organów władzy państwowej, kontroli i ochrony prawa</t>
  </si>
  <si>
    <t>Dochody od osób prawnych,fizycznych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</si>
  <si>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</si>
  <si>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</si>
  <si>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</si>
  <si>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leśnego,podatku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</si>
  <si>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</si>
  <si>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</si>
  <si>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</si>
  <si>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</si>
  <si>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</si>
  <si>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</si>
  <si>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</si>
  <si>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0910</t>
  </si>
  <si>
    <t>Odsetki od nieterminowych wpłat z tytułu podatków i opłat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</si>
  <si>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</si>
  <si>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</si>
  <si>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</si>
  <si>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</si>
  <si>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</si>
  <si>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</si>
  <si>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</si>
  <si>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</si>
  <si>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</si>
  <si>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</si>
  <si>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</si>
  <si>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</si>
  <si>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</si>
  <si>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</si>
  <si>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0010</t>
  </si>
  <si>
    <t>Podatek dochodowy od osób fizycznych</t>
  </si>
  <si>
    <t>0020</t>
  </si>
  <si>
    <t>Podatek dochodowy od osób prawnych</t>
  </si>
  <si>
    <t>Różne rozliczenia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</si>
  <si>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</si>
  <si>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</si>
  <si>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</si>
  <si>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</si>
  <si>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</si>
  <si>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</si>
  <si>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Przedszkola</t>
  </si>
  <si>
    <t>0830</t>
  </si>
  <si>
    <t>Wpływy z usług</t>
  </si>
  <si>
    <t>Gimnazja</t>
  </si>
  <si>
    <t>Ochrona zdrowia</t>
  </si>
  <si>
    <t>Pomoc Społeczna</t>
  </si>
  <si>
    <t>Świadczenia rodzinne , świadczeniaz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</si>
  <si>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</si>
  <si>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</si>
  <si>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</si>
  <si>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</si>
  <si>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</si>
  <si>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</si>
  <si>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Klasyfikacja
§</t>
  </si>
  <si>
    <t>Kwota
2011 r.</t>
  </si>
  <si>
    <t>Przychody ogółem:</t>
  </si>
  <si>
    <t>Kredyty</t>
  </si>
  <si>
    <t>§ 952</t>
  </si>
  <si>
    <t>Pożyczki</t>
  </si>
  <si>
    <t>§ 903</t>
  </si>
  <si>
    <t>§ 951</t>
  </si>
  <si>
    <t>5.</t>
  </si>
  <si>
    <t>6.</t>
  </si>
  <si>
    <t>§ 957</t>
  </si>
  <si>
    <t>§ 931</t>
  </si>
  <si>
    <t>9.</t>
  </si>
  <si>
    <t>Przelewy z rachunku lokat</t>
  </si>
  <si>
    <t>§ 994</t>
  </si>
  <si>
    <t>Rozchody ogółem:</t>
  </si>
  <si>
    <t>Spłaty kredytów</t>
  </si>
  <si>
    <t>§ 992</t>
  </si>
  <si>
    <t>1.1</t>
  </si>
  <si>
    <t>Spłaty pożyczek</t>
  </si>
  <si>
    <t>§ 963</t>
  </si>
  <si>
    <t>Udzielone pożyczki</t>
  </si>
  <si>
    <t>§ 991</t>
  </si>
  <si>
    <t>§ 982</t>
  </si>
  <si>
    <t>Nazwa jednostki otrzymującej dotacje</t>
  </si>
  <si>
    <t>Zakres</t>
  </si>
  <si>
    <t xml:space="preserve"> Ogółem kwota dotacji</t>
  </si>
  <si>
    <t>I. Dotacje  dla jednostek  sektora finansów publicznych</t>
  </si>
  <si>
    <t>II. Dotacje dla jednostek spoza sektora finansów publicznych</t>
  </si>
  <si>
    <t>Kwota dotacji</t>
  </si>
  <si>
    <t>II.Dotacje dla jednostek spoza sektora finansów publicznych</t>
  </si>
  <si>
    <t>Gospodarka komunalna i ochrona środowiska</t>
  </si>
  <si>
    <t>Informatyka</t>
  </si>
  <si>
    <t>010</t>
  </si>
  <si>
    <t>01010</t>
  </si>
  <si>
    <t>Urząd Gminy</t>
  </si>
  <si>
    <t>Budowa Kanalizacji Osełków</t>
  </si>
  <si>
    <t>II. Dochody i wydatki związane z pomocą rzeczową lub finansową realizowaną na podstawie porozumień między j.s.t.</t>
  </si>
  <si>
    <t>Budowa dróg powiatowych</t>
  </si>
  <si>
    <t>Dostarczanie ciepła</t>
  </si>
  <si>
    <t>Gospodarka ściekowa i ochrona wód</t>
  </si>
  <si>
    <t>Zakład Gospodarki Komunalnej</t>
  </si>
  <si>
    <t>Szkoła Podstawowa w Goździe</t>
  </si>
  <si>
    <t>Przedszkole w Goździe</t>
  </si>
  <si>
    <t>Zakład Gospodarki Komunalnej w Łącznej</t>
  </si>
  <si>
    <t>dopłata do cen wody</t>
  </si>
  <si>
    <t>dopłata do cen ścieków</t>
  </si>
  <si>
    <t>Gminna Instytucja kultury - biblioteka gminna w Łącznej</t>
  </si>
  <si>
    <t>pokrycie kosztów działalności</t>
  </si>
  <si>
    <t>Starostwo powiatowe</t>
  </si>
  <si>
    <t>wyłoniona w drodze konkursu</t>
  </si>
  <si>
    <t>zadania z zakresu kultury fizycznej i sportu</t>
  </si>
  <si>
    <t>Rolnictwo i Łowiectwo</t>
  </si>
  <si>
    <t>Infrastruktura wodociągowa i sanitacyjna wsi</t>
  </si>
  <si>
    <t>01030</t>
  </si>
  <si>
    <t>Izby rolnicze</t>
  </si>
  <si>
    <t>01095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</si>
  <si>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</si>
  <si>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</si>
  <si>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</si>
  <si>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</si>
  <si>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</si>
  <si>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</si>
  <si>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</si>
  <si>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60014</t>
  </si>
  <si>
    <t>Drogi publiczne powiatowe</t>
  </si>
  <si>
    <t>60016</t>
  </si>
  <si>
    <t>Drogi publiczne gminne</t>
  </si>
  <si>
    <t>70005</t>
  </si>
  <si>
    <t>710</t>
  </si>
  <si>
    <t>Działalność usługowa</t>
  </si>
  <si>
    <t>71035</t>
  </si>
  <si>
    <t>Cmentarze</t>
  </si>
  <si>
    <t>71095</t>
  </si>
  <si>
    <t>720</t>
  </si>
  <si>
    <t>72095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</si>
  <si>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</si>
  <si>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</si>
  <si>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</si>
  <si>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</si>
  <si>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</si>
  <si>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</si>
  <si>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</si>
  <si>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Urzędy gminy</t>
  </si>
  <si>
    <t>75075</t>
  </si>
  <si>
    <t>Promocja jednostek samorządu terytorialnego</t>
  </si>
  <si>
    <t>75095</t>
  </si>
  <si>
    <t>751</t>
  </si>
  <si>
    <t>75101</t>
  </si>
  <si>
    <t>Urzędy naczelnych organów władzy państwowej, kontroli i ochrony państwa</t>
  </si>
  <si>
    <t>754</t>
  </si>
  <si>
    <t>Bezpieczeństwo publiczne i ochrona przeciwpożarowa</t>
  </si>
  <si>
    <t>75412</t>
  </si>
  <si>
    <t>Ochotnicze straże pożarne</t>
  </si>
  <si>
    <t>75421</t>
  </si>
  <si>
    <t>Zarzadzanie kryzysowe</t>
  </si>
  <si>
    <t>757</t>
  </si>
  <si>
    <t>Obsługa długu publicznego</t>
  </si>
  <si>
    <t>75702</t>
  </si>
  <si>
    <t>Obsługa papierów wartościowych, kredytów i pożyczek jst</t>
  </si>
  <si>
    <t>758</t>
  </si>
  <si>
    <t>75818</t>
  </si>
  <si>
    <t>Rezerwy ogólne i celowe</t>
  </si>
  <si>
    <t>801</t>
  </si>
  <si>
    <t>Oświata i Wychowanie</t>
  </si>
  <si>
    <t>80101</t>
  </si>
  <si>
    <t>80103</t>
  </si>
  <si>
    <t>Oddziały przedszkolne w szkołach podstawowych</t>
  </si>
  <si>
    <t>80104</t>
  </si>
  <si>
    <t>80110</t>
  </si>
  <si>
    <t>80113</t>
  </si>
  <si>
    <t>Dowożenie uczniów do szkół</t>
  </si>
  <si>
    <t>80146</t>
  </si>
  <si>
    <t>80195</t>
  </si>
  <si>
    <t>851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</si>
  <si>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</si>
  <si>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</si>
  <si>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</si>
  <si>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</si>
  <si>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</si>
  <si>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</si>
  <si>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</si>
  <si>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</si>
  <si>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85212</t>
  </si>
  <si>
    <t>85213</t>
  </si>
  <si>
    <t>85214</t>
  </si>
  <si>
    <t>85215</t>
  </si>
  <si>
    <t>Dodatki mieszkaniowe</t>
  </si>
  <si>
    <t>85216</t>
  </si>
  <si>
    <t>85219</t>
  </si>
  <si>
    <t>85228</t>
  </si>
  <si>
    <t>85295</t>
  </si>
  <si>
    <t>900</t>
  </si>
  <si>
    <t>90001</t>
  </si>
  <si>
    <t>90003</t>
  </si>
  <si>
    <t>Oczyszczanie miast i wsi</t>
  </si>
  <si>
    <t>90015</t>
  </si>
  <si>
    <t>Oświetlenia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</si>
  <si>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</si>
  <si>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</si>
  <si>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</si>
  <si>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</si>
  <si>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naturalnego</t>
  </si>
  <si>
    <t>92116</t>
  </si>
  <si>
    <t>Biblioteki</t>
  </si>
  <si>
    <t>92195</t>
  </si>
  <si>
    <t>926</t>
  </si>
  <si>
    <t>Kultura fizyczna i sport</t>
  </si>
  <si>
    <t>92605</t>
  </si>
  <si>
    <t>92695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</si>
  <si>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</si>
  <si>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</si>
  <si>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</si>
  <si>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</si>
  <si>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</si>
  <si>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</si>
  <si>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</si>
  <si>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</si>
  <si>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</si>
  <si>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</si>
  <si>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</si>
  <si>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</si>
  <si>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</si>
  <si>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</si>
  <si>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</si>
  <si>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</si>
  <si>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</si>
  <si>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</si>
  <si>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</si>
  <si>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</si>
  <si>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</si>
  <si>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</si>
  <si>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</si>
  <si>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</si>
  <si>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</si>
  <si>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</si>
  <si>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</si>
  <si>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</si>
  <si>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</si>
  <si>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</si>
  <si>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</si>
  <si>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</si>
  <si>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</si>
  <si>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</si>
  <si>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</si>
  <si>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</si>
  <si>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</si>
  <si>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</si>
  <si>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</si>
  <si>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</si>
  <si>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</si>
  <si>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</si>
  <si>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</si>
  <si>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</si>
  <si>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</si>
  <si>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</si>
  <si>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</si>
  <si>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</si>
  <si>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pokrycie wydatków bieżących dochodami bieżącymi (poz.2 - poz.10)</t>
  </si>
  <si>
    <t>Dokształcanie i doskonalenie nauczycieli</t>
  </si>
  <si>
    <t xml:space="preserve">Program:   Regionalny Program Operacyjny Województwa Świętokrzyskiego      </t>
  </si>
  <si>
    <t xml:space="preserve">Priorytet:Wspieranie innowacyjności, budowa społeczeństwa informacyjnego oraz wzrost potencjału                  </t>
  </si>
  <si>
    <t>Działanie:2.2 Budowa infrastruktury społeczeństwa infromacyjnego</t>
  </si>
  <si>
    <t>Projekt:"e- świętokrzyskie Rozbudowa Infrastruktury Informatycznej jst 2007-2013"</t>
  </si>
  <si>
    <t xml:space="preserve">   </t>
  </si>
  <si>
    <t>Projekt:"e- świętokrzyskie Budowa Systemu Informacji Przestrzennej Województwa Świętokrzyskiego" jst 2007-2013"</t>
  </si>
  <si>
    <t>Lokalny transport zbiorowy</t>
  </si>
  <si>
    <t>Świadczenia rodzinne 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</si>
  <si>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</si>
  <si>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 i sportu</t>
  </si>
  <si>
    <t>Budowa kanalizacji Łączna , Gózd                 2009-2015</t>
  </si>
  <si>
    <t>Budowa kanalizacji Występa, Zalezianka, Jaśle,Stawik                      2009-2015</t>
  </si>
  <si>
    <r>
      <t>- dochody własne</t>
    </r>
    <r>
      <rPr>
        <vertAlign val="superscript"/>
        <sz val="8"/>
        <rFont val="Arial CE"/>
        <family val="0"/>
      </rPr>
      <t>2)</t>
    </r>
  </si>
  <si>
    <r>
      <t>D</t>
    </r>
    <r>
      <rPr>
        <b/>
        <vertAlign val="subscript"/>
        <sz val="8"/>
        <rFont val="Arial CE"/>
        <family val="0"/>
      </rPr>
      <t>1</t>
    </r>
    <r>
      <rPr>
        <b/>
        <sz val="8"/>
        <rFont val="Arial CE"/>
        <family val="0"/>
      </rPr>
      <t xml:space="preserve"> Przychody ogółem</t>
    </r>
  </si>
  <si>
    <r>
      <t>D</t>
    </r>
    <r>
      <rPr>
        <b/>
        <vertAlign val="subscript"/>
        <sz val="8"/>
        <rFont val="Arial CE"/>
        <family val="0"/>
      </rPr>
      <t>2</t>
    </r>
    <r>
      <rPr>
        <b/>
        <sz val="8"/>
        <rFont val="Arial CE"/>
        <family val="0"/>
      </rPr>
      <t xml:space="preserve"> Rozchody ogółem</t>
    </r>
  </si>
  <si>
    <r>
      <t>E</t>
    </r>
    <r>
      <rPr>
        <b/>
        <vertAlign val="subscript"/>
        <sz val="8"/>
        <rFont val="Arial CE"/>
        <family val="0"/>
      </rPr>
      <t>1</t>
    </r>
    <r>
      <rPr>
        <b/>
        <sz val="8"/>
        <rFont val="Arial CE"/>
        <family val="0"/>
      </rPr>
      <t>. Dług na koniec roku</t>
    </r>
  </si>
  <si>
    <r>
      <t>Przyjęte depozyty</t>
    </r>
    <r>
      <rPr>
        <vertAlign val="superscript"/>
        <sz val="8"/>
        <rFont val="Arial CE"/>
        <family val="0"/>
      </rPr>
      <t>3)</t>
    </r>
  </si>
  <si>
    <r>
      <t>E</t>
    </r>
    <r>
      <rPr>
        <b/>
        <vertAlign val="subscript"/>
        <sz val="8"/>
        <rFont val="Arial CE"/>
        <family val="0"/>
      </rPr>
      <t>2</t>
    </r>
    <r>
      <rPr>
        <b/>
        <sz val="8"/>
        <rFont val="Arial CE"/>
        <family val="0"/>
      </rPr>
      <t>. Zadłużenie w ciągu roku</t>
    </r>
  </si>
  <si>
    <r>
      <t>Potencjalne spłaty z tytułu udzielonych poręczeń</t>
    </r>
    <r>
      <rPr>
        <vertAlign val="superscript"/>
        <sz val="8"/>
        <rFont val="Arial CE"/>
        <family val="0"/>
      </rPr>
      <t>4)</t>
    </r>
  </si>
  <si>
    <r>
      <t>1)</t>
    </r>
    <r>
      <rPr>
        <sz val="8"/>
        <rFont val="Arial CE"/>
        <family val="0"/>
      </rPr>
      <t xml:space="preserve"> - podać dane na poszczególne lata objęte spłatą całego zadłużenia</t>
    </r>
  </si>
  <si>
    <r>
      <t>2)</t>
    </r>
    <r>
      <rPr>
        <sz val="8"/>
        <rFont val="Arial CE"/>
        <family val="0"/>
      </rPr>
      <t xml:space="preserve"> - w dochodach własnych należy uwzględnić dochody z innych źródeł</t>
    </r>
  </si>
  <si>
    <r>
      <t>3)</t>
    </r>
    <r>
      <rPr>
        <sz val="8"/>
        <rFont val="Arial CE"/>
        <family val="0"/>
      </rPr>
      <t xml:space="preserve"> - depozyty przyjęte do budżetu</t>
    </r>
  </si>
  <si>
    <r>
      <t>4)</t>
    </r>
    <r>
      <rPr>
        <sz val="8"/>
        <rFont val="Arial CE"/>
        <family val="0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</si>
  <si>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r>
      <t xml:space="preserve"> </t>
    </r>
    <r>
      <rPr>
        <b/>
        <sz val="8"/>
        <rFont val="Arial CE"/>
        <family val="0"/>
      </rPr>
      <t xml:space="preserve">Prognoza długu </t>
    </r>
    <r>
      <rPr>
        <sz val="8"/>
        <rFont val="Arial CE"/>
        <family val="0"/>
      </rPr>
      <t>- Przewidywane wykonanie na 31.12</t>
    </r>
  </si>
  <si>
    <t>Dotacje celowe otrzymane z budżetu państwa na realizację własnych zadań bieżących gminy</t>
  </si>
  <si>
    <t>6207</t>
  </si>
  <si>
    <t>2910</t>
  </si>
  <si>
    <t>TRANSPORT I ŁĄCZNOŚĆ</t>
  </si>
  <si>
    <t>zorganizowanie wypoczynku letniego dla dzieci z rodzin, w których występuje problem alkoholowy</t>
  </si>
  <si>
    <t>Związek Gmin Gór Świętokrzyskich zgodnie z porozumieniem</t>
  </si>
  <si>
    <t>Budowa kanalizacji Czerwona Górka - Jegrzna  ( spłata pożyczki do WFOŚiGW)</t>
  </si>
  <si>
    <t>Gmina Masłów</t>
  </si>
  <si>
    <t>pokrycie kosztów dotacji przekazywanej na dzieci uczęszczające do przedszkola w gminie Masłów</t>
  </si>
  <si>
    <t xml:space="preserve">Program:   Operacyjny Kapitał Ludzki      </t>
  </si>
  <si>
    <t>Łączna</t>
  </si>
  <si>
    <t>§ 950</t>
  </si>
  <si>
    <t>Rady Gminy Łączna</t>
  </si>
  <si>
    <t>2011-2012</t>
  </si>
  <si>
    <t>Działanie: 9.1.2 Wyrównywanie szans edukacyjnych uczniów z grup o utrudnionym dostępie do edukacji oraz zmniejszenie róznic w jakości usług edukacyjnych</t>
  </si>
  <si>
    <t>Projekt: Indywidualizacja procesu nauczania w Gminie Łączna</t>
  </si>
  <si>
    <t xml:space="preserve">Priorytet: Rozwój wykształcenia i kompetencji w regionach           </t>
  </si>
  <si>
    <t>10.</t>
  </si>
  <si>
    <t>853</t>
  </si>
  <si>
    <t>85395</t>
  </si>
  <si>
    <t>Indywidualizacja procesu nauczania w gminie Łączna</t>
  </si>
  <si>
    <t>Ogółem wydatki majątkowe</t>
  </si>
  <si>
    <t>Ogółem wydatki bieżące</t>
  </si>
  <si>
    <t xml:space="preserve">Priorytet: Promocja integracji społecznej           </t>
  </si>
  <si>
    <t>Działanie: 7.3 Inicjatywy lokalne na rzecz aktywnej integracji</t>
  </si>
  <si>
    <t>Projekt: Weź los w swoje ręce- aktywne społecznie kobiety</t>
  </si>
  <si>
    <t>Zał . Nr 3 do wniosku o wydanie opinii</t>
  </si>
  <si>
    <t xml:space="preserve">       </t>
  </si>
  <si>
    <t>Stowarzyszenie Rozwoju Społecznego "Zalezianka"</t>
  </si>
  <si>
    <t>nauczanie klas 0-6</t>
  </si>
  <si>
    <t>dopłata do odśnieżania 1 km drogi</t>
  </si>
  <si>
    <t>Przychody i rozchody budżetu w 2012 r.</t>
  </si>
  <si>
    <t>Dochody budżetu gminy na 2012 r.</t>
  </si>
  <si>
    <t>Wydatki budżetu gminy na  2012 r.</t>
  </si>
  <si>
    <t>Limity wydatków na wieloletnie przedsięwzięcia planowane do poniesienia w 2012 roku</t>
  </si>
  <si>
    <t>rok budżetowy 2012 (8+9+10+11)</t>
  </si>
  <si>
    <t>Zadania inwestycyjne roczne w 2012 r.</t>
  </si>
  <si>
    <t>rok budżetowy 2012 (7+8+9+10)</t>
  </si>
  <si>
    <t>Wydatki na programy i projekty realizowane ze środków pochodzących z budżetu Unii Europejskiej oraz innych źródeł zagranicznych, niepodlegających zwrotowi na 2012 rok</t>
  </si>
  <si>
    <t>Dochody i wydatki związane z realizacją zadań z zakresu administracji rządowej i innych zadań zleconych odrębnymi ustawami w  2012 r.</t>
  </si>
  <si>
    <t>Wydatki
na 2012 r.</t>
  </si>
  <si>
    <t>Dochody i wydatki związane z realizacją zadań realizowanych na podstawie porozumień (umów) między jednostkami samorządu terytorialnego w 2012 r.</t>
  </si>
  <si>
    <t>Plan przychodów i kosztów samorządowych zakładów budżetowych na 2012 r.</t>
  </si>
  <si>
    <t xml:space="preserve"> Plan dochodów gromadzonych na wydzielonym rachunku jednostki budżetowej                        i wydatki nimi finansowane w 2012 r.</t>
  </si>
  <si>
    <t>Dotacje przedmiotowe w 2012 roku</t>
  </si>
  <si>
    <t>Dotacje podmiotowe w 2012 roku</t>
  </si>
  <si>
    <t>Dotacje celowe w 2012 roku</t>
  </si>
  <si>
    <t>Zespół Szkół w Łącznej</t>
  </si>
  <si>
    <t xml:space="preserve">Priorytet:Podniesienie jakości systemu komunikacyjnego regionu                 </t>
  </si>
  <si>
    <t>Działanie:3.2 Rozwój systemów lokalnej infrastruktury komunikacyjnej</t>
  </si>
  <si>
    <t>Projekt:"Budowa dróg dojazdowych do zbiornika wodnego Jaśle"</t>
  </si>
  <si>
    <t>Wydatki w roku budżetowym 2012</t>
  </si>
  <si>
    <t>2011-2013</t>
  </si>
  <si>
    <t>Środki na finansowanie wydatków na realizację zadań finansowanych z udziałem środków , o których mowa w art. 5 ust. 1 pkt 2 i 3 UFP</t>
  </si>
  <si>
    <t>2007</t>
  </si>
  <si>
    <t>0870</t>
  </si>
  <si>
    <t>Pozostałe zadania w zakresie polityki społecznej</t>
  </si>
  <si>
    <t>Wpływy ze sprzedaży składników majątkowych</t>
  </si>
  <si>
    <t>Wpływy ze zwrotów dotacji oraz płatności, w tym wykorzystanych niezgodnie z przeznaczeniem lub wykorzystanych z naruszeniem procedur, o których mowa w art.184 ustawy, pobranych nienależnie lub w nadmiernej wysokości</t>
  </si>
  <si>
    <t>Dotacje celowe w ramach programów finansowanych z udziałem środków europejskich oraz środków, o których mowa w art. 5 ust.1 pkt.3 oraz ust 3 pkt 5 i 6 ustawy,lub płatności w ramach budżetu środków europejskich</t>
  </si>
  <si>
    <t>Dotacje celowe otrzymane z budżetu państwa na realizację zadań bieżących z zakresu administracji rządowej oraz innych zadań zleconych gminie ustawami</t>
  </si>
  <si>
    <t>60011</t>
  </si>
  <si>
    <t>Podatek od środków transportowych</t>
  </si>
  <si>
    <t>Wpływy z podatku rolnego, leśnego,podatku od spadków i darowizn,podatku od czynności cywilnoprawnych oraz podatków i opłat lokalnych od osób fizycznych</t>
  </si>
  <si>
    <t>Wpływy z opłat za  zezwolenia na sprzedaż napojów alkoholowych</t>
  </si>
  <si>
    <t>Udziały gmin w podatkach stanowiących dochód budżetu państwa</t>
  </si>
  <si>
    <t>Część oświatowa subwencji ogólnej dla jednostek samorządu terytorialnego</t>
  </si>
  <si>
    <t>Dotacje celowe otrzymane z budżetu państwa na realizację własnych zadań bieżących gmin</t>
  </si>
  <si>
    <t>Drogi publiczne krajowe</t>
  </si>
  <si>
    <t>Pozostałe działania w zakresie polityki społecznej</t>
  </si>
  <si>
    <t>Plan
na 2012 r.</t>
  </si>
  <si>
    <t>Weż los w swoje ręce - aktywne społecznie kobiety</t>
  </si>
  <si>
    <t>Budowa dróg dojazdowych do zbiornika wodnego Jaśle                                                             2009-2015</t>
  </si>
  <si>
    <t>Przebudowa drogi powiatowej Nr 0588T na odcinku od drogi Nr 7 do Zagórza</t>
  </si>
  <si>
    <t>Starostwo powiatowe zgodnie z porozumieniem</t>
  </si>
  <si>
    <t>Budowa drogi w miejscowości Klonów (Budy) - projekt</t>
  </si>
  <si>
    <t>Urząd Gminy Łączna</t>
  </si>
  <si>
    <t>Zimowe utrzymanie dróg gminnych</t>
  </si>
  <si>
    <t>Załącznik Nr 11</t>
  </si>
  <si>
    <t>Załącznik Nr 12</t>
  </si>
  <si>
    <t>pomoc finansowa na współfinansowanie budowy drogi powiatowej na odcinku od drogi Nr 7 do Zagórza</t>
  </si>
  <si>
    <t>Załącznik Nr 13</t>
  </si>
  <si>
    <t>Kredyty zaciągnięte w związku z umową zawartą z podmiotem dysponującym środkami pochodzącymi z budżetu U.E.</t>
  </si>
  <si>
    <t>2.1</t>
  </si>
  <si>
    <t>Pożyczki na finansowanie zadań realizowanyz udziałem środków pochodzących z budżetu U.E.</t>
  </si>
  <si>
    <t>Papiery wartościowe ( obligacje) których zbywalność jest ograniczona</t>
  </si>
  <si>
    <t>3.1</t>
  </si>
  <si>
    <t>Papiery wartościowe ( obligacje) których zbywalność jest ograniczona, zaciągnięte w związku z umową zawartą z podmiotem dysponującym środkami pochodzącymi z budżetu U. E</t>
  </si>
  <si>
    <t>I</t>
  </si>
  <si>
    <t>Kredyty i pożyczki</t>
  </si>
  <si>
    <t>II</t>
  </si>
  <si>
    <t xml:space="preserve">III  </t>
  </si>
  <si>
    <t>Wolne środki art. 217 ust.2 pkt.6 u.f.p</t>
  </si>
  <si>
    <t>IV</t>
  </si>
  <si>
    <t>V</t>
  </si>
  <si>
    <t xml:space="preserve">VI. </t>
  </si>
  <si>
    <t>Prywatyzacja majątku j.s.t</t>
  </si>
  <si>
    <t>§ 941 -44</t>
  </si>
  <si>
    <t>Spłaty kredytów zaciągniętych w związku z zawarciem umowy z podmiotem dysponującym środkami pochodzącymi z budżetu U. E</t>
  </si>
  <si>
    <t>2.2</t>
  </si>
  <si>
    <t>Wykup obligacji komunalnych, których zdolność jest ograniczona</t>
  </si>
  <si>
    <t>2.3</t>
  </si>
  <si>
    <t>Wykup obligacji komunalnych, których zdolność jest ograniczona w związku z zawarciem umowy z podmiotem dysponującym środkami pochodzącymi z budżetu U.e</t>
  </si>
  <si>
    <t>Przelewy na rachunki lokat</t>
  </si>
  <si>
    <t>Wykup papierów wartościowych dopuszczonych do obrotu zorganizowanego, czyli takie, dla których istnieje płynny rynek wtórny.</t>
  </si>
  <si>
    <t>2009</t>
  </si>
  <si>
    <t>Dotacje na finansowanie wydatków na realizację zadań finansowych z udziałem środków, o których mowa w art. 5 ust. 1 pkt 2 i 3 UFP</t>
  </si>
  <si>
    <t>Budowa drogi w miejscowości Zajamnie - projekt</t>
  </si>
  <si>
    <t xml:space="preserve">                                  do Uchwały Nr XIV/131/2012 </t>
  </si>
  <si>
    <t xml:space="preserve">                                               z dnia 27.01.2012 r.</t>
  </si>
  <si>
    <t xml:space="preserve">                        do Uchwały Nr XIV/131/2012 </t>
  </si>
  <si>
    <t xml:space="preserve">                z dnia 27.01.2012 r.</t>
  </si>
  <si>
    <t xml:space="preserve">                                                                 do Uchwały Nr XIV/131/2012</t>
  </si>
  <si>
    <t xml:space="preserve">                                                                                z dnia 27.01.2012 r.</t>
  </si>
  <si>
    <t>e-świętokrzyskie- Rozbudowa Infrastruktury Informatycznej "                                                   2010-2012</t>
  </si>
  <si>
    <t>E-świętokrzyskie Budowa Systemu Informacji Przestrzennej Województwa świętokrzyskiego                                  2010-2012</t>
  </si>
  <si>
    <t>Budowa garażu OSP                                           2005- 2012</t>
  </si>
  <si>
    <t>GOPS</t>
  </si>
  <si>
    <t>Projekt: Dziś szansą na lepsze jutro</t>
  </si>
  <si>
    <t>Działanie: 7.1 Rozwój i upowszechnianie aktywnej integracji</t>
  </si>
  <si>
    <t xml:space="preserve">Załącznik Nr </t>
  </si>
  <si>
    <t>do Uchwały Nr…….</t>
  </si>
  <si>
    <t>z dnia…….r.</t>
  </si>
  <si>
    <t>Budowa kotłowni węglowej - projekt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</si>
</sst>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8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5"/>
      <name val="Arial CE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sz val="12"/>
      <color indexed="8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1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 CE"/>
      <family val="0"/>
    </font>
    <font>
      <b/>
      <i/>
      <sz val="8"/>
      <name val="Arial CE"/>
      <family val="0"/>
    </font>
    <font>
      <vertAlign val="superscript"/>
      <sz val="8"/>
      <name val="Arial CE"/>
      <family val="0"/>
    </font>
    <font>
      <b/>
      <i/>
      <sz val="8"/>
      <color indexed="10"/>
      <name val="Arial CE"/>
      <family val="0"/>
    </font>
    <font>
      <b/>
      <vertAlign val="subscript"/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3" borderId="1" applyNumberFormat="0" applyAlignment="0" applyProtection="0"/>
    <xf numFmtId="0" fontId="70" fillId="24" borderId="2" applyNumberFormat="0" applyAlignment="0" applyProtection="0"/>
    <xf numFmtId="0" fontId="7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5" fillId="24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9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7" fillId="0" borderId="16" xfId="0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24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24" borderId="15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6" fillId="30" borderId="10" xfId="0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3" fontId="39" fillId="0" borderId="22" xfId="0" applyNumberFormat="1" applyFont="1" applyBorder="1" applyAlignment="1">
      <alignment vertical="center"/>
    </xf>
    <xf numFmtId="0" fontId="41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center" wrapText="1"/>
    </xf>
    <xf numFmtId="0" fontId="4" fillId="30" borderId="18" xfId="0" applyFont="1" applyFill="1" applyBorder="1" applyAlignment="1">
      <alignment horizontal="center" vertical="center"/>
    </xf>
    <xf numFmtId="3" fontId="4" fillId="3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3" fontId="16" fillId="0" borderId="12" xfId="0" applyNumberFormat="1" applyFont="1" applyBorder="1" applyAlignment="1">
      <alignment vertical="top" wrapText="1"/>
    </xf>
    <xf numFmtId="3" fontId="16" fillId="0" borderId="12" xfId="0" applyNumberFormat="1" applyFont="1" applyBorder="1" applyAlignment="1">
      <alignment/>
    </xf>
    <xf numFmtId="3" fontId="16" fillId="0" borderId="13" xfId="0" applyNumberFormat="1" applyFont="1" applyBorder="1" applyAlignment="1">
      <alignment vertical="top" wrapText="1"/>
    </xf>
    <xf numFmtId="3" fontId="16" fillId="0" borderId="13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49" fontId="16" fillId="0" borderId="12" xfId="0" applyNumberFormat="1" applyFont="1" applyBorder="1" applyAlignment="1">
      <alignment vertical="top" wrapText="1"/>
    </xf>
    <xf numFmtId="3" fontId="16" fillId="0" borderId="12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3" fontId="0" fillId="0" borderId="13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vertical="center"/>
    </xf>
    <xf numFmtId="0" fontId="43" fillId="0" borderId="22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3" fillId="0" borderId="2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3" fillId="0" borderId="22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37" fillId="0" borderId="11" xfId="0" applyNumberFormat="1" applyFont="1" applyBorder="1" applyAlignment="1">
      <alignment vertical="center"/>
    </xf>
    <xf numFmtId="49" fontId="37" fillId="0" borderId="10" xfId="0" applyNumberFormat="1" applyFont="1" applyBorder="1" applyAlignment="1">
      <alignment horizontal="right" wrapText="1"/>
    </xf>
    <xf numFmtId="49" fontId="37" fillId="0" borderId="10" xfId="0" applyNumberFormat="1" applyFont="1" applyBorder="1" applyAlignment="1">
      <alignment horizontal="right" vertical="center" wrapText="1"/>
    </xf>
    <xf numFmtId="49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right" vertical="center" wrapText="1"/>
    </xf>
    <xf numFmtId="2" fontId="37" fillId="0" borderId="10" xfId="0" applyNumberFormat="1" applyFont="1" applyBorder="1" applyAlignment="1">
      <alignment vertical="center" wrapText="1"/>
    </xf>
    <xf numFmtId="3" fontId="37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vertical="top"/>
    </xf>
    <xf numFmtId="3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3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22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2" xfId="0" applyFont="1" applyBorder="1" applyAlignment="1">
      <alignment wrapText="1"/>
    </xf>
    <xf numFmtId="3" fontId="45" fillId="0" borderId="22" xfId="0" applyNumberFormat="1" applyFont="1" applyBorder="1" applyAlignment="1">
      <alignment/>
    </xf>
    <xf numFmtId="0" fontId="45" fillId="0" borderId="22" xfId="0" applyFont="1" applyBorder="1" applyAlignment="1" quotePrefix="1">
      <alignment/>
    </xf>
    <xf numFmtId="0" fontId="45" fillId="0" borderId="22" xfId="0" applyFont="1" applyBorder="1" applyAlignment="1" quotePrefix="1">
      <alignment wrapText="1"/>
    </xf>
    <xf numFmtId="2" fontId="45" fillId="0" borderId="14" xfId="0" applyNumberFormat="1" applyFont="1" applyBorder="1" applyAlignment="1">
      <alignment wrapText="1"/>
    </xf>
    <xf numFmtId="2" fontId="45" fillId="0" borderId="22" xfId="0" applyNumberFormat="1" applyFont="1" applyBorder="1" applyAlignment="1">
      <alignment wrapText="1"/>
    </xf>
    <xf numFmtId="2" fontId="45" fillId="0" borderId="0" xfId="0" applyNumberFormat="1" applyFont="1" applyAlignment="1">
      <alignment wrapText="1"/>
    </xf>
    <xf numFmtId="0" fontId="45" fillId="0" borderId="15" xfId="0" applyFont="1" applyBorder="1" applyAlignment="1">
      <alignment/>
    </xf>
    <xf numFmtId="3" fontId="45" fillId="0" borderId="15" xfId="0" applyNumberFormat="1" applyFont="1" applyBorder="1" applyAlignment="1">
      <alignment/>
    </xf>
    <xf numFmtId="0" fontId="46" fillId="0" borderId="0" xfId="0" applyFont="1" applyAlignment="1">
      <alignment/>
    </xf>
    <xf numFmtId="0" fontId="45" fillId="0" borderId="15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4" fontId="32" fillId="0" borderId="10" xfId="0" applyNumberFormat="1" applyFont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6" fillId="0" borderId="10" xfId="0" applyFont="1" applyBorder="1" applyAlignment="1" quotePrefix="1">
      <alignment vertical="center" wrapText="1"/>
    </xf>
    <xf numFmtId="4" fontId="48" fillId="0" borderId="10" xfId="0" applyNumberFormat="1" applyFont="1" applyBorder="1" applyAlignment="1" applyProtection="1">
      <alignment/>
      <protection locked="0"/>
    </xf>
    <xf numFmtId="4" fontId="50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6" fillId="31" borderId="10" xfId="0" applyNumberFormat="1" applyFont="1" applyFill="1" applyBorder="1" applyAlignment="1">
      <alignment/>
    </xf>
    <xf numFmtId="4" fontId="6" fillId="0" borderId="24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vertical="center" wrapText="1"/>
    </xf>
    <xf numFmtId="49" fontId="37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37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24" borderId="10" xfId="0" applyNumberFormat="1" applyFont="1" applyFill="1" applyBorder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4" fontId="45" fillId="0" borderId="22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/>
    </xf>
    <xf numFmtId="4" fontId="46" fillId="0" borderId="22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3" fontId="16" fillId="0" borderId="10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/>
    </xf>
    <xf numFmtId="4" fontId="45" fillId="0" borderId="22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37" fillId="0" borderId="10" xfId="0" applyFont="1" applyBorder="1" applyAlignment="1">
      <alignment vertical="center"/>
    </xf>
    <xf numFmtId="4" fontId="46" fillId="0" borderId="23" xfId="0" applyNumberFormat="1" applyFont="1" applyBorder="1" applyAlignment="1">
      <alignment/>
    </xf>
    <xf numFmtId="4" fontId="45" fillId="0" borderId="23" xfId="0" applyNumberFormat="1" applyFont="1" applyBorder="1" applyAlignment="1">
      <alignment/>
    </xf>
    <xf numFmtId="3" fontId="45" fillId="0" borderId="23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indent="2"/>
    </xf>
    <xf numFmtId="3" fontId="0" fillId="0" borderId="10" xfId="0" applyNumberFormat="1" applyBorder="1" applyAlignment="1">
      <alignment vertical="center"/>
    </xf>
    <xf numFmtId="4" fontId="16" fillId="0" borderId="10" xfId="0" applyNumberFormat="1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3" fontId="46" fillId="0" borderId="22" xfId="0" applyNumberFormat="1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5" xfId="0" applyFont="1" applyBorder="1" applyAlignment="1">
      <alignment wrapText="1"/>
    </xf>
    <xf numFmtId="3" fontId="45" fillId="0" borderId="25" xfId="0" applyNumberFormat="1" applyFont="1" applyBorder="1" applyAlignment="1">
      <alignment/>
    </xf>
    <xf numFmtId="0" fontId="45" fillId="0" borderId="22" xfId="0" applyFont="1" applyBorder="1" applyAlignment="1">
      <alignment horizontal="center"/>
    </xf>
    <xf numFmtId="4" fontId="46" fillId="0" borderId="15" xfId="0" applyNumberFormat="1" applyFont="1" applyBorder="1" applyAlignment="1">
      <alignment/>
    </xf>
    <xf numFmtId="0" fontId="46" fillId="0" borderId="22" xfId="0" applyFont="1" applyBorder="1" applyAlignment="1">
      <alignment/>
    </xf>
    <xf numFmtId="4" fontId="46" fillId="0" borderId="22" xfId="0" applyNumberFormat="1" applyFont="1" applyFill="1" applyBorder="1" applyAlignment="1">
      <alignment/>
    </xf>
    <xf numFmtId="2" fontId="45" fillId="0" borderId="17" xfId="0" applyNumberFormat="1" applyFont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5" xfId="0" applyFont="1" applyBorder="1" applyAlignment="1">
      <alignment horizontal="center" vertical="center" wrapText="1"/>
    </xf>
    <xf numFmtId="3" fontId="45" fillId="0" borderId="22" xfId="0" applyNumberFormat="1" applyFont="1" applyBorder="1" applyAlignment="1">
      <alignment horizontal="right" vertical="center" wrapText="1"/>
    </xf>
    <xf numFmtId="3" fontId="45" fillId="0" borderId="25" xfId="0" applyNumberFormat="1" applyFont="1" applyBorder="1" applyAlignment="1">
      <alignment horizontal="right" vertical="center" wrapText="1"/>
    </xf>
    <xf numFmtId="3" fontId="46" fillId="0" borderId="17" xfId="0" applyNumberFormat="1" applyFont="1" applyBorder="1" applyAlignment="1">
      <alignment horizontal="right" vertical="center" wrapText="1"/>
    </xf>
    <xf numFmtId="3" fontId="45" fillId="0" borderId="17" xfId="0" applyNumberFormat="1" applyFont="1" applyBorder="1" applyAlignment="1">
      <alignment horizontal="right" vertical="center" wrapText="1"/>
    </xf>
    <xf numFmtId="3" fontId="45" fillId="0" borderId="26" xfId="0" applyNumberFormat="1" applyFont="1" applyBorder="1" applyAlignment="1">
      <alignment horizontal="right" vertical="center" wrapText="1"/>
    </xf>
    <xf numFmtId="3" fontId="46" fillId="0" borderId="14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3" fontId="45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 wrapText="1"/>
    </xf>
    <xf numFmtId="4" fontId="0" fillId="0" borderId="27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 wrapText="1"/>
    </xf>
    <xf numFmtId="4" fontId="0" fillId="0" borderId="25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4" fontId="13" fillId="0" borderId="22" xfId="0" applyNumberFormat="1" applyFont="1" applyBorder="1" applyAlignment="1">
      <alignment vertical="center"/>
    </xf>
    <xf numFmtId="3" fontId="0" fillId="0" borderId="25" xfId="0" applyNumberFormat="1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/>
    </xf>
    <xf numFmtId="0" fontId="31" fillId="24" borderId="29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24" borderId="28" xfId="0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" fillId="30" borderId="24" xfId="0" applyFont="1" applyFill="1" applyBorder="1" applyAlignment="1">
      <alignment horizontal="center" vertical="center"/>
    </xf>
    <xf numFmtId="0" fontId="4" fillId="30" borderId="29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7" fillId="0" borderId="1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D102" sqref="D102"/>
    </sheetView>
  </sheetViews>
  <sheetFormatPr defaultColWidth="9.00390625" defaultRowHeight="12.75"/>
  <cols>
    <col min="1" max="1" width="6.625" style="138" customWidth="1"/>
    <col min="2" max="2" width="8.875" style="138" bestFit="1" customWidth="1"/>
    <col min="3" max="3" width="6.375" style="138" customWidth="1"/>
    <col min="4" max="4" width="95.625" style="138" customWidth="1"/>
    <col min="5" max="5" width="13.00390625" style="138" customWidth="1"/>
    <col min="6" max="6" width="12.375" style="138" customWidth="1"/>
    <col min="7" max="7" width="14.00390625" style="138" customWidth="1"/>
    <col min="8" max="16384" width="9.125" style="138" customWidth="1"/>
  </cols>
  <sheetData>
    <row r="1" spans="1:7" ht="15.75">
      <c r="A1" s="349" t="s">
        <v>440</v>
      </c>
      <c r="B1" s="349"/>
      <c r="C1" s="349"/>
      <c r="D1" s="349"/>
      <c r="E1" s="349"/>
      <c r="F1" s="349"/>
      <c r="G1" s="349"/>
    </row>
    <row r="2" spans="2:5" ht="15.75">
      <c r="B2" s="137"/>
      <c r="C2" s="137"/>
      <c r="D2" s="137"/>
      <c r="E2" s="137"/>
    </row>
    <row r="4" spans="1:7" s="139" customFormat="1" ht="25.5" customHeight="1">
      <c r="A4" s="350" t="s">
        <v>1</v>
      </c>
      <c r="B4" s="350" t="s">
        <v>2</v>
      </c>
      <c r="C4" s="350" t="s">
        <v>3</v>
      </c>
      <c r="D4" s="350" t="s">
        <v>4</v>
      </c>
      <c r="E4" s="352" t="s">
        <v>30</v>
      </c>
      <c r="F4" s="353" t="s">
        <v>89</v>
      </c>
      <c r="G4" s="354"/>
    </row>
    <row r="5" spans="1:7" s="139" customFormat="1" ht="31.5">
      <c r="A5" s="351"/>
      <c r="B5" s="351"/>
      <c r="C5" s="351"/>
      <c r="D5" s="351"/>
      <c r="E5" s="351"/>
      <c r="F5" s="140" t="s">
        <v>38</v>
      </c>
      <c r="G5" s="140" t="s">
        <v>39</v>
      </c>
    </row>
    <row r="6" spans="1:7" s="142" customFormat="1" ht="12" customHeight="1">
      <c r="A6" s="141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</row>
    <row r="7" spans="1:7" ht="19.5" customHeight="1">
      <c r="A7" s="143" t="s">
        <v>106</v>
      </c>
      <c r="B7" s="144"/>
      <c r="C7" s="145"/>
      <c r="D7" s="145" t="s">
        <v>107</v>
      </c>
      <c r="E7" s="146">
        <f>SUM(E8)</f>
        <v>800</v>
      </c>
      <c r="F7" s="146">
        <f>SUM(E7)</f>
        <v>800</v>
      </c>
      <c r="G7" s="147"/>
    </row>
    <row r="8" spans="1:7" ht="19.5" customHeight="1">
      <c r="A8" s="143"/>
      <c r="B8" s="144" t="s">
        <v>108</v>
      </c>
      <c r="C8" s="145"/>
      <c r="D8" s="145" t="s">
        <v>109</v>
      </c>
      <c r="E8" s="146">
        <f>SUM(E9)</f>
        <v>800</v>
      </c>
      <c r="F8" s="146">
        <f>SUM(E8)</f>
        <v>800</v>
      </c>
      <c r="G8" s="147"/>
    </row>
    <row r="9" spans="1:7" ht="21" customHeight="1">
      <c r="A9" s="148"/>
      <c r="B9" s="149"/>
      <c r="C9" s="150" t="s">
        <v>110</v>
      </c>
      <c r="D9" s="151" t="s">
        <v>111</v>
      </c>
      <c r="E9" s="152">
        <v>800</v>
      </c>
      <c r="F9" s="152">
        <f>SUM(E9)</f>
        <v>800</v>
      </c>
      <c r="G9" s="147">
        <f aca="true" t="shared" si="0" ref="G9:G22">SUM(E9-F9)</f>
        <v>0</v>
      </c>
    </row>
    <row r="10" spans="1:7" ht="21" customHeight="1">
      <c r="A10" s="237" t="s">
        <v>245</v>
      </c>
      <c r="B10" s="238"/>
      <c r="C10" s="150"/>
      <c r="D10" s="243" t="s">
        <v>411</v>
      </c>
      <c r="E10" s="242">
        <f>SUM(G10)</f>
        <v>1474334</v>
      </c>
      <c r="F10" s="152"/>
      <c r="G10" s="241">
        <f>SUM(G11)</f>
        <v>1474334</v>
      </c>
    </row>
    <row r="11" spans="1:7" ht="17.25" customHeight="1">
      <c r="A11" s="237"/>
      <c r="B11" s="238" t="s">
        <v>250</v>
      </c>
      <c r="C11" s="150"/>
      <c r="D11" s="243" t="s">
        <v>251</v>
      </c>
      <c r="E11" s="242">
        <f>SUM(G11)</f>
        <v>1474334</v>
      </c>
      <c r="F11" s="152"/>
      <c r="G11" s="241">
        <f>SUM(G13)</f>
        <v>1474334</v>
      </c>
    </row>
    <row r="12" spans="1:7" ht="33" customHeight="1">
      <c r="A12" s="237"/>
      <c r="B12" s="238"/>
      <c r="C12" s="150"/>
      <c r="D12" s="243" t="s">
        <v>461</v>
      </c>
      <c r="E12" s="242">
        <f>SUM(E13)</f>
        <v>1474334</v>
      </c>
      <c r="F12" s="242"/>
      <c r="G12" s="242">
        <f>SUM(G13)</f>
        <v>1474334</v>
      </c>
    </row>
    <row r="13" spans="1:7" ht="45.75" customHeight="1">
      <c r="A13" s="148"/>
      <c r="B13" s="149"/>
      <c r="C13" s="150" t="s">
        <v>409</v>
      </c>
      <c r="D13" s="151" t="s">
        <v>467</v>
      </c>
      <c r="E13" s="152">
        <f>SUM(G13)</f>
        <v>1474334</v>
      </c>
      <c r="F13" s="159"/>
      <c r="G13" s="244">
        <v>1474334</v>
      </c>
    </row>
    <row r="14" spans="1:7" ht="15.75">
      <c r="A14" s="143" t="s">
        <v>115</v>
      </c>
      <c r="B14" s="144"/>
      <c r="C14" s="145"/>
      <c r="D14" s="153" t="s">
        <v>116</v>
      </c>
      <c r="E14" s="146">
        <f>SUM(E15)</f>
        <v>445000</v>
      </c>
      <c r="F14" s="146">
        <f>SUM(F15)</f>
        <v>45000</v>
      </c>
      <c r="G14" s="241">
        <f t="shared" si="0"/>
        <v>400000</v>
      </c>
    </row>
    <row r="15" spans="1:7" ht="15.75">
      <c r="A15" s="154"/>
      <c r="B15" s="155">
        <v>70005</v>
      </c>
      <c r="C15" s="153"/>
      <c r="D15" s="153" t="s">
        <v>117</v>
      </c>
      <c r="E15" s="146">
        <f>SUM(E16:E18)</f>
        <v>445000</v>
      </c>
      <c r="F15" s="146">
        <f>SUM(F16:F17)</f>
        <v>45000</v>
      </c>
      <c r="G15" s="241">
        <f t="shared" si="0"/>
        <v>400000</v>
      </c>
    </row>
    <row r="16" spans="1:7" ht="17.25" customHeight="1">
      <c r="A16" s="156"/>
      <c r="B16" s="157"/>
      <c r="C16" s="150" t="s">
        <v>118</v>
      </c>
      <c r="D16" s="158" t="s">
        <v>119</v>
      </c>
      <c r="E16" s="152">
        <v>5000</v>
      </c>
      <c r="F16" s="152">
        <f>SUM(E16)</f>
        <v>5000</v>
      </c>
      <c r="G16" s="147">
        <f t="shared" si="0"/>
        <v>0</v>
      </c>
    </row>
    <row r="17" spans="1:7" ht="35.25" customHeight="1">
      <c r="A17" s="156"/>
      <c r="B17" s="157"/>
      <c r="C17" s="150" t="s">
        <v>120</v>
      </c>
      <c r="D17" s="151" t="s">
        <v>121</v>
      </c>
      <c r="E17" s="159">
        <v>40000</v>
      </c>
      <c r="F17" s="159">
        <v>40000</v>
      </c>
      <c r="G17" s="147">
        <f t="shared" si="0"/>
        <v>0</v>
      </c>
    </row>
    <row r="18" spans="1:7" ht="19.5" customHeight="1">
      <c r="A18" s="156"/>
      <c r="B18" s="157"/>
      <c r="C18" s="150" t="s">
        <v>463</v>
      </c>
      <c r="D18" s="151" t="s">
        <v>465</v>
      </c>
      <c r="E18" s="159">
        <v>400000</v>
      </c>
      <c r="F18" s="159"/>
      <c r="G18" s="147">
        <v>400000</v>
      </c>
    </row>
    <row r="19" spans="1:7" ht="18" customHeight="1">
      <c r="A19" s="154">
        <v>720</v>
      </c>
      <c r="B19" s="155"/>
      <c r="C19" s="145"/>
      <c r="D19" s="153" t="s">
        <v>216</v>
      </c>
      <c r="E19" s="160">
        <f>SUM(E20)</f>
        <v>304318</v>
      </c>
      <c r="F19" s="160"/>
      <c r="G19" s="161">
        <f t="shared" si="0"/>
        <v>304318</v>
      </c>
    </row>
    <row r="20" spans="1:7" ht="18" customHeight="1">
      <c r="A20" s="154"/>
      <c r="B20" s="155">
        <v>72095</v>
      </c>
      <c r="C20" s="145"/>
      <c r="D20" s="153" t="s">
        <v>114</v>
      </c>
      <c r="E20" s="160">
        <f>SUM(E22)</f>
        <v>304318</v>
      </c>
      <c r="F20" s="160"/>
      <c r="G20" s="161">
        <f t="shared" si="0"/>
        <v>304318</v>
      </c>
    </row>
    <row r="21" spans="1:7" ht="32.25" customHeight="1">
      <c r="A21" s="154"/>
      <c r="B21" s="155"/>
      <c r="C21" s="145"/>
      <c r="D21" s="243" t="s">
        <v>461</v>
      </c>
      <c r="E21" s="160">
        <f>SUM(E22)</f>
        <v>304318</v>
      </c>
      <c r="F21" s="160"/>
      <c r="G21" s="160">
        <f>SUM(G22)</f>
        <v>304318</v>
      </c>
    </row>
    <row r="22" spans="1:7" ht="47.25" customHeight="1">
      <c r="A22" s="156"/>
      <c r="B22" s="157"/>
      <c r="C22" s="150" t="s">
        <v>409</v>
      </c>
      <c r="D22" s="151" t="s">
        <v>467</v>
      </c>
      <c r="E22" s="159">
        <v>304318</v>
      </c>
      <c r="F22" s="159"/>
      <c r="G22" s="147">
        <f t="shared" si="0"/>
        <v>304318</v>
      </c>
    </row>
    <row r="23" spans="1:7" ht="15.75">
      <c r="A23" s="154">
        <v>750</v>
      </c>
      <c r="B23" s="155"/>
      <c r="C23" s="145"/>
      <c r="D23" s="153" t="s">
        <v>122</v>
      </c>
      <c r="E23" s="146">
        <f>SUM(E24+E27)</f>
        <v>44875</v>
      </c>
      <c r="F23" s="146">
        <f aca="true" t="shared" si="1" ref="F23:F67">SUM(E23)</f>
        <v>44875</v>
      </c>
      <c r="G23" s="162"/>
    </row>
    <row r="24" spans="1:7" ht="15.75">
      <c r="A24" s="154"/>
      <c r="B24" s="155">
        <v>75011</v>
      </c>
      <c r="C24" s="145"/>
      <c r="D24" s="153" t="s">
        <v>123</v>
      </c>
      <c r="E24" s="146">
        <f>SUM(E25:E26)</f>
        <v>41875</v>
      </c>
      <c r="F24" s="146">
        <f t="shared" si="1"/>
        <v>41875</v>
      </c>
      <c r="G24" s="162"/>
    </row>
    <row r="25" spans="1:7" ht="33" customHeight="1">
      <c r="A25" s="156"/>
      <c r="B25" s="157"/>
      <c r="C25" s="150" t="s">
        <v>124</v>
      </c>
      <c r="D25" s="151" t="s">
        <v>468</v>
      </c>
      <c r="E25" s="152">
        <v>41775</v>
      </c>
      <c r="F25" s="152">
        <f t="shared" si="1"/>
        <v>41775</v>
      </c>
      <c r="G25" s="162"/>
    </row>
    <row r="26" spans="1:7" ht="29.25" customHeight="1">
      <c r="A26" s="156"/>
      <c r="B26" s="157"/>
      <c r="C26" s="150" t="s">
        <v>125</v>
      </c>
      <c r="D26" s="151" t="s">
        <v>126</v>
      </c>
      <c r="E26" s="152">
        <v>100</v>
      </c>
      <c r="F26" s="152">
        <f t="shared" si="1"/>
        <v>100</v>
      </c>
      <c r="G26" s="162"/>
    </row>
    <row r="27" spans="1:7" ht="15.75">
      <c r="A27" s="156"/>
      <c r="B27" s="155">
        <v>75023</v>
      </c>
      <c r="C27" s="145"/>
      <c r="D27" s="153" t="s">
        <v>127</v>
      </c>
      <c r="E27" s="146">
        <f>SUM(E28:E28)</f>
        <v>3000</v>
      </c>
      <c r="F27" s="146">
        <f t="shared" si="1"/>
        <v>3000</v>
      </c>
      <c r="G27" s="163"/>
    </row>
    <row r="28" spans="1:7" ht="16.5" customHeight="1">
      <c r="A28" s="156"/>
      <c r="B28" s="157"/>
      <c r="C28" s="150" t="s">
        <v>128</v>
      </c>
      <c r="D28" s="151" t="s">
        <v>129</v>
      </c>
      <c r="E28" s="152">
        <v>3000</v>
      </c>
      <c r="F28" s="152">
        <f t="shared" si="1"/>
        <v>3000</v>
      </c>
      <c r="G28" s="163"/>
    </row>
    <row r="29" spans="1:7" ht="30" customHeight="1">
      <c r="A29" s="154">
        <v>751</v>
      </c>
      <c r="B29" s="155"/>
      <c r="C29" s="145"/>
      <c r="D29" s="153" t="s">
        <v>130</v>
      </c>
      <c r="E29" s="146">
        <f>SUM(E30)</f>
        <v>909</v>
      </c>
      <c r="F29" s="146">
        <f t="shared" si="1"/>
        <v>909</v>
      </c>
      <c r="G29" s="163"/>
    </row>
    <row r="30" spans="1:7" ht="23.25" customHeight="1">
      <c r="A30" s="154"/>
      <c r="B30" s="153">
        <v>75101</v>
      </c>
      <c r="C30" s="164"/>
      <c r="D30" s="153" t="s">
        <v>131</v>
      </c>
      <c r="E30" s="146">
        <f>SUM(E31)</f>
        <v>909</v>
      </c>
      <c r="F30" s="146">
        <f t="shared" si="1"/>
        <v>909</v>
      </c>
      <c r="G30" s="163"/>
    </row>
    <row r="31" spans="1:7" ht="33" customHeight="1">
      <c r="A31" s="156"/>
      <c r="B31" s="151"/>
      <c r="C31" s="150">
        <v>2010</v>
      </c>
      <c r="D31" s="151" t="s">
        <v>468</v>
      </c>
      <c r="E31" s="152">
        <v>909</v>
      </c>
      <c r="F31" s="152">
        <f t="shared" si="1"/>
        <v>909</v>
      </c>
      <c r="G31" s="163"/>
    </row>
    <row r="32" spans="1:7" ht="36" customHeight="1">
      <c r="A32" s="154">
        <v>756</v>
      </c>
      <c r="B32" s="153"/>
      <c r="C32" s="145"/>
      <c r="D32" s="153" t="s">
        <v>132</v>
      </c>
      <c r="E32" s="146">
        <f>SUM(E33+E35+E41+E51+E58)</f>
        <v>3920951</v>
      </c>
      <c r="F32" s="146">
        <f t="shared" si="1"/>
        <v>3920951</v>
      </c>
      <c r="G32" s="163"/>
    </row>
    <row r="33" spans="1:7" ht="20.25" customHeight="1">
      <c r="A33" s="156"/>
      <c r="B33" s="153">
        <v>75601</v>
      </c>
      <c r="C33" s="145"/>
      <c r="D33" s="153" t="s">
        <v>133</v>
      </c>
      <c r="E33" s="146">
        <f>SUM(E34)</f>
        <v>1000</v>
      </c>
      <c r="F33" s="146">
        <f t="shared" si="1"/>
        <v>1000</v>
      </c>
      <c r="G33" s="163"/>
    </row>
    <row r="34" spans="1:7" ht="24" customHeight="1">
      <c r="A34" s="156"/>
      <c r="B34" s="151"/>
      <c r="C34" s="150" t="s">
        <v>134</v>
      </c>
      <c r="D34" s="151" t="s">
        <v>135</v>
      </c>
      <c r="E34" s="152">
        <v>1000</v>
      </c>
      <c r="F34" s="152">
        <f t="shared" si="1"/>
        <v>1000</v>
      </c>
      <c r="G34" s="163"/>
    </row>
    <row r="35" spans="1:7" ht="36" customHeight="1">
      <c r="A35" s="156"/>
      <c r="B35" s="153">
        <v>75615</v>
      </c>
      <c r="C35" s="145"/>
      <c r="D35" s="153" t="s">
        <v>136</v>
      </c>
      <c r="E35" s="146">
        <f>SUM(E36:E40)</f>
        <v>948500</v>
      </c>
      <c r="F35" s="146">
        <f t="shared" si="1"/>
        <v>948500</v>
      </c>
      <c r="G35" s="163"/>
    </row>
    <row r="36" spans="1:7" ht="15">
      <c r="A36" s="156"/>
      <c r="B36" s="151"/>
      <c r="C36" s="150" t="s">
        <v>137</v>
      </c>
      <c r="D36" s="151" t="s">
        <v>138</v>
      </c>
      <c r="E36" s="152">
        <v>890000</v>
      </c>
      <c r="F36" s="152">
        <f t="shared" si="1"/>
        <v>890000</v>
      </c>
      <c r="G36" s="163"/>
    </row>
    <row r="37" spans="1:7" ht="15">
      <c r="A37" s="156"/>
      <c r="B37" s="151"/>
      <c r="C37" s="150" t="s">
        <v>139</v>
      </c>
      <c r="D37" s="151" t="s">
        <v>140</v>
      </c>
      <c r="E37" s="152">
        <v>900</v>
      </c>
      <c r="F37" s="152">
        <f t="shared" si="1"/>
        <v>900</v>
      </c>
      <c r="G37" s="163"/>
    </row>
    <row r="38" spans="1:7" ht="15">
      <c r="A38" s="156"/>
      <c r="B38" s="151"/>
      <c r="C38" s="150" t="s">
        <v>141</v>
      </c>
      <c r="D38" s="151" t="s">
        <v>142</v>
      </c>
      <c r="E38" s="152">
        <v>53000</v>
      </c>
      <c r="F38" s="152">
        <f t="shared" si="1"/>
        <v>53000</v>
      </c>
      <c r="G38" s="163"/>
    </row>
    <row r="39" spans="1:7" ht="15">
      <c r="A39" s="156"/>
      <c r="B39" s="151"/>
      <c r="C39" s="150" t="s">
        <v>143</v>
      </c>
      <c r="D39" s="151" t="s">
        <v>470</v>
      </c>
      <c r="E39" s="152">
        <v>3600</v>
      </c>
      <c r="F39" s="152">
        <f t="shared" si="1"/>
        <v>3600</v>
      </c>
      <c r="G39" s="163"/>
    </row>
    <row r="40" spans="1:7" ht="18" customHeight="1">
      <c r="A40" s="156"/>
      <c r="B40" s="151"/>
      <c r="C40" s="150" t="s">
        <v>144</v>
      </c>
      <c r="D40" s="151" t="s">
        <v>145</v>
      </c>
      <c r="E40" s="152">
        <v>1000</v>
      </c>
      <c r="F40" s="152">
        <f t="shared" si="1"/>
        <v>1000</v>
      </c>
      <c r="G40" s="163"/>
    </row>
    <row r="41" spans="1:7" ht="32.25" customHeight="1">
      <c r="A41" s="156"/>
      <c r="B41" s="153">
        <v>75616</v>
      </c>
      <c r="C41" s="145"/>
      <c r="D41" s="153" t="s">
        <v>471</v>
      </c>
      <c r="E41" s="146">
        <f>SUM(E42:E50)</f>
        <v>463883</v>
      </c>
      <c r="F41" s="146">
        <f t="shared" si="1"/>
        <v>463883</v>
      </c>
      <c r="G41" s="163"/>
    </row>
    <row r="42" spans="1:7" ht="15">
      <c r="A42" s="156"/>
      <c r="B42" s="151"/>
      <c r="C42" s="150" t="s">
        <v>137</v>
      </c>
      <c r="D42" s="151" t="s">
        <v>138</v>
      </c>
      <c r="E42" s="152">
        <v>170000</v>
      </c>
      <c r="F42" s="152">
        <f t="shared" si="1"/>
        <v>170000</v>
      </c>
      <c r="G42" s="163"/>
    </row>
    <row r="43" spans="1:7" ht="15">
      <c r="A43" s="156"/>
      <c r="B43" s="151"/>
      <c r="C43" s="150" t="s">
        <v>139</v>
      </c>
      <c r="D43" s="151" t="s">
        <v>140</v>
      </c>
      <c r="E43" s="152">
        <v>152183</v>
      </c>
      <c r="F43" s="152">
        <f t="shared" si="1"/>
        <v>152183</v>
      </c>
      <c r="G43" s="163"/>
    </row>
    <row r="44" spans="1:7" ht="15">
      <c r="A44" s="156"/>
      <c r="B44" s="151"/>
      <c r="C44" s="150" t="s">
        <v>141</v>
      </c>
      <c r="D44" s="151" t="s">
        <v>142</v>
      </c>
      <c r="E44" s="152">
        <v>13000</v>
      </c>
      <c r="F44" s="152">
        <f t="shared" si="1"/>
        <v>13000</v>
      </c>
      <c r="G44" s="163"/>
    </row>
    <row r="45" spans="1:7" ht="15">
      <c r="A45" s="156"/>
      <c r="B45" s="151"/>
      <c r="C45" s="150" t="s">
        <v>143</v>
      </c>
      <c r="D45" s="151" t="s">
        <v>470</v>
      </c>
      <c r="E45" s="152">
        <v>60000</v>
      </c>
      <c r="F45" s="152">
        <f t="shared" si="1"/>
        <v>60000</v>
      </c>
      <c r="G45" s="163"/>
    </row>
    <row r="46" spans="1:7" ht="15">
      <c r="A46" s="156"/>
      <c r="B46" s="151"/>
      <c r="C46" s="150" t="s">
        <v>146</v>
      </c>
      <c r="D46" s="151" t="s">
        <v>147</v>
      </c>
      <c r="E46" s="152">
        <v>15000</v>
      </c>
      <c r="F46" s="152">
        <f t="shared" si="1"/>
        <v>15000</v>
      </c>
      <c r="G46" s="163"/>
    </row>
    <row r="47" spans="1:7" ht="15">
      <c r="A47" s="156"/>
      <c r="B47" s="151"/>
      <c r="C47" s="150" t="s">
        <v>148</v>
      </c>
      <c r="D47" s="151" t="s">
        <v>149</v>
      </c>
      <c r="E47" s="152">
        <v>100</v>
      </c>
      <c r="F47" s="152">
        <f t="shared" si="1"/>
        <v>100</v>
      </c>
      <c r="G47" s="163"/>
    </row>
    <row r="48" spans="1:7" ht="15">
      <c r="A48" s="156"/>
      <c r="B48" s="151"/>
      <c r="C48" s="150" t="s">
        <v>150</v>
      </c>
      <c r="D48" s="151" t="s">
        <v>151</v>
      </c>
      <c r="E48" s="152">
        <v>50000</v>
      </c>
      <c r="F48" s="152">
        <f t="shared" si="1"/>
        <v>50000</v>
      </c>
      <c r="G48" s="163"/>
    </row>
    <row r="49" spans="1:7" ht="15">
      <c r="A49" s="156"/>
      <c r="B49" s="151"/>
      <c r="C49" s="150" t="s">
        <v>112</v>
      </c>
      <c r="D49" s="151" t="s">
        <v>113</v>
      </c>
      <c r="E49" s="152">
        <v>600</v>
      </c>
      <c r="F49" s="152">
        <f t="shared" si="1"/>
        <v>600</v>
      </c>
      <c r="G49" s="163"/>
    </row>
    <row r="50" spans="1:7" ht="15.75" customHeight="1">
      <c r="A50" s="156"/>
      <c r="B50" s="151"/>
      <c r="C50" s="150" t="s">
        <v>144</v>
      </c>
      <c r="D50" s="151" t="s">
        <v>145</v>
      </c>
      <c r="E50" s="152">
        <v>3000</v>
      </c>
      <c r="F50" s="152">
        <f t="shared" si="1"/>
        <v>3000</v>
      </c>
      <c r="G50" s="163"/>
    </row>
    <row r="51" spans="1:7" ht="29.25" customHeight="1">
      <c r="A51" s="156"/>
      <c r="B51" s="153">
        <v>75618</v>
      </c>
      <c r="C51" s="145"/>
      <c r="D51" s="153" t="s">
        <v>152</v>
      </c>
      <c r="E51" s="146">
        <f>SUM(E52:E57)</f>
        <v>693000</v>
      </c>
      <c r="F51" s="146">
        <f t="shared" si="1"/>
        <v>693000</v>
      </c>
      <c r="G51" s="163"/>
    </row>
    <row r="52" spans="1:7" ht="15">
      <c r="A52" s="156"/>
      <c r="B52" s="151"/>
      <c r="C52" s="150" t="s">
        <v>153</v>
      </c>
      <c r="D52" s="151" t="s">
        <v>154</v>
      </c>
      <c r="E52" s="152">
        <v>500</v>
      </c>
      <c r="F52" s="152">
        <f t="shared" si="1"/>
        <v>500</v>
      </c>
      <c r="G52" s="163"/>
    </row>
    <row r="53" spans="1:7" ht="15">
      <c r="A53" s="156"/>
      <c r="B53" s="151"/>
      <c r="C53" s="150" t="s">
        <v>155</v>
      </c>
      <c r="D53" s="151" t="s">
        <v>156</v>
      </c>
      <c r="E53" s="152">
        <v>15000</v>
      </c>
      <c r="F53" s="152">
        <f t="shared" si="1"/>
        <v>15000</v>
      </c>
      <c r="G53" s="163"/>
    </row>
    <row r="54" spans="1:7" ht="15">
      <c r="A54" s="156"/>
      <c r="B54" s="151"/>
      <c r="C54" s="150" t="s">
        <v>157</v>
      </c>
      <c r="D54" s="151" t="s">
        <v>158</v>
      </c>
      <c r="E54" s="152">
        <v>610000</v>
      </c>
      <c r="F54" s="152">
        <f t="shared" si="1"/>
        <v>610000</v>
      </c>
      <c r="G54" s="163"/>
    </row>
    <row r="55" spans="1:7" ht="17.25" customHeight="1">
      <c r="A55" s="156"/>
      <c r="B55" s="151"/>
      <c r="C55" s="150" t="s">
        <v>159</v>
      </c>
      <c r="D55" s="151" t="s">
        <v>472</v>
      </c>
      <c r="E55" s="152">
        <v>65000</v>
      </c>
      <c r="F55" s="152">
        <f t="shared" si="1"/>
        <v>65000</v>
      </c>
      <c r="G55" s="163"/>
    </row>
    <row r="56" spans="1:7" ht="21" customHeight="1">
      <c r="A56" s="156"/>
      <c r="B56" s="151"/>
      <c r="C56" s="150" t="s">
        <v>110</v>
      </c>
      <c r="D56" s="151" t="s">
        <v>111</v>
      </c>
      <c r="E56" s="152">
        <v>2000</v>
      </c>
      <c r="F56" s="152">
        <f t="shared" si="1"/>
        <v>2000</v>
      </c>
      <c r="G56" s="163"/>
    </row>
    <row r="57" spans="1:7" ht="15.75" customHeight="1">
      <c r="A57" s="156"/>
      <c r="B57" s="151"/>
      <c r="C57" s="150" t="s">
        <v>144</v>
      </c>
      <c r="D57" s="151" t="s">
        <v>145</v>
      </c>
      <c r="E57" s="152">
        <v>500</v>
      </c>
      <c r="F57" s="152">
        <f t="shared" si="1"/>
        <v>500</v>
      </c>
      <c r="G57" s="163"/>
    </row>
    <row r="58" spans="1:7" ht="13.5" customHeight="1">
      <c r="A58" s="156"/>
      <c r="B58" s="153">
        <v>75621</v>
      </c>
      <c r="C58" s="145"/>
      <c r="D58" s="153" t="s">
        <v>473</v>
      </c>
      <c r="E58" s="146">
        <f>SUM(E59:E60)</f>
        <v>1814568</v>
      </c>
      <c r="F58" s="146">
        <f t="shared" si="1"/>
        <v>1814568</v>
      </c>
      <c r="G58" s="163"/>
    </row>
    <row r="59" spans="1:7" ht="15">
      <c r="A59" s="156"/>
      <c r="B59" s="151"/>
      <c r="C59" s="150" t="s">
        <v>160</v>
      </c>
      <c r="D59" s="151" t="s">
        <v>161</v>
      </c>
      <c r="E59" s="152">
        <v>1783132</v>
      </c>
      <c r="F59" s="152">
        <f t="shared" si="1"/>
        <v>1783132</v>
      </c>
      <c r="G59" s="163"/>
    </row>
    <row r="60" spans="1:7" ht="15">
      <c r="A60" s="156"/>
      <c r="B60" s="151"/>
      <c r="C60" s="150" t="s">
        <v>162</v>
      </c>
      <c r="D60" s="151" t="s">
        <v>163</v>
      </c>
      <c r="E60" s="152">
        <v>31436</v>
      </c>
      <c r="F60" s="152">
        <f t="shared" si="1"/>
        <v>31436</v>
      </c>
      <c r="G60" s="163"/>
    </row>
    <row r="61" spans="1:7" ht="15.75" customHeight="1">
      <c r="A61" s="154">
        <v>758</v>
      </c>
      <c r="B61" s="153"/>
      <c r="C61" s="145"/>
      <c r="D61" s="153" t="s">
        <v>164</v>
      </c>
      <c r="E61" s="146">
        <f>SUM(E62+E64+E66)</f>
        <v>6138861</v>
      </c>
      <c r="F61" s="146">
        <f t="shared" si="1"/>
        <v>6138861</v>
      </c>
      <c r="G61" s="163"/>
    </row>
    <row r="62" spans="1:7" ht="18.75" customHeight="1">
      <c r="A62" s="154"/>
      <c r="B62" s="153">
        <v>75801</v>
      </c>
      <c r="C62" s="145"/>
      <c r="D62" s="153" t="s">
        <v>474</v>
      </c>
      <c r="E62" s="146">
        <f>SUM(E63)</f>
        <v>4111552</v>
      </c>
      <c r="F62" s="146">
        <f t="shared" si="1"/>
        <v>4111552</v>
      </c>
      <c r="G62" s="163"/>
    </row>
    <row r="63" spans="1:7" ht="15">
      <c r="A63" s="156"/>
      <c r="B63" s="151"/>
      <c r="C63" s="150" t="s">
        <v>165</v>
      </c>
      <c r="D63" s="151" t="s">
        <v>166</v>
      </c>
      <c r="E63" s="152">
        <v>4111552</v>
      </c>
      <c r="F63" s="152">
        <f t="shared" si="1"/>
        <v>4111552</v>
      </c>
      <c r="G63" s="163"/>
    </row>
    <row r="64" spans="1:7" ht="16.5" customHeight="1">
      <c r="A64" s="156"/>
      <c r="B64" s="153">
        <v>75807</v>
      </c>
      <c r="C64" s="145"/>
      <c r="D64" s="153" t="s">
        <v>167</v>
      </c>
      <c r="E64" s="146">
        <f>SUM(E65)</f>
        <v>1930679</v>
      </c>
      <c r="F64" s="146">
        <f t="shared" si="1"/>
        <v>1930679</v>
      </c>
      <c r="G64" s="163"/>
    </row>
    <row r="65" spans="1:7" ht="15">
      <c r="A65" s="156"/>
      <c r="B65" s="151"/>
      <c r="C65" s="150" t="s">
        <v>165</v>
      </c>
      <c r="D65" s="151" t="s">
        <v>166</v>
      </c>
      <c r="E65" s="152">
        <v>1930679</v>
      </c>
      <c r="F65" s="152">
        <f t="shared" si="1"/>
        <v>1930679</v>
      </c>
      <c r="G65" s="163"/>
    </row>
    <row r="66" spans="1:7" ht="17.25" customHeight="1">
      <c r="A66" s="156"/>
      <c r="B66" s="153">
        <v>75831</v>
      </c>
      <c r="C66" s="145"/>
      <c r="D66" s="153" t="s">
        <v>168</v>
      </c>
      <c r="E66" s="146">
        <f>SUM(E67)</f>
        <v>96630</v>
      </c>
      <c r="F66" s="146">
        <f t="shared" si="1"/>
        <v>96630</v>
      </c>
      <c r="G66" s="163"/>
    </row>
    <row r="67" spans="1:7" ht="15">
      <c r="A67" s="156"/>
      <c r="B67" s="151"/>
      <c r="C67" s="150" t="s">
        <v>165</v>
      </c>
      <c r="D67" s="151" t="s">
        <v>166</v>
      </c>
      <c r="E67" s="152">
        <v>96630</v>
      </c>
      <c r="F67" s="152">
        <f t="shared" si="1"/>
        <v>96630</v>
      </c>
      <c r="G67" s="163"/>
    </row>
    <row r="68" spans="1:7" ht="15.75" customHeight="1">
      <c r="A68" s="154">
        <v>801</v>
      </c>
      <c r="B68" s="153"/>
      <c r="C68" s="145"/>
      <c r="D68" s="153" t="s">
        <v>169</v>
      </c>
      <c r="E68" s="146">
        <f>SUM(E69+E73+E75)</f>
        <v>33200</v>
      </c>
      <c r="F68" s="146">
        <f>SUM(F69+F73+F75)</f>
        <v>33200</v>
      </c>
      <c r="G68" s="146"/>
    </row>
    <row r="69" spans="1:7" ht="15.75" customHeight="1">
      <c r="A69" s="154"/>
      <c r="B69" s="153">
        <v>80101</v>
      </c>
      <c r="C69" s="145"/>
      <c r="D69" s="153" t="s">
        <v>170</v>
      </c>
      <c r="E69" s="146">
        <f>SUM(E70:E72)</f>
        <v>17900</v>
      </c>
      <c r="F69" s="146">
        <f>SUM(F70:F72)</f>
        <v>17900</v>
      </c>
      <c r="G69" s="163"/>
    </row>
    <row r="70" spans="1:7" ht="15" customHeight="1">
      <c r="A70" s="154"/>
      <c r="B70" s="153"/>
      <c r="C70" s="150" t="s">
        <v>112</v>
      </c>
      <c r="D70" s="151" t="s">
        <v>113</v>
      </c>
      <c r="E70" s="152">
        <v>100</v>
      </c>
      <c r="F70" s="152">
        <f>SUM(E70)</f>
        <v>100</v>
      </c>
      <c r="G70" s="163"/>
    </row>
    <row r="71" spans="1:7" ht="39.75" customHeight="1">
      <c r="A71" s="156"/>
      <c r="B71" s="151"/>
      <c r="C71" s="150" t="s">
        <v>120</v>
      </c>
      <c r="D71" s="151" t="s">
        <v>121</v>
      </c>
      <c r="E71" s="152">
        <v>17000</v>
      </c>
      <c r="F71" s="152">
        <f>SUM(E71)</f>
        <v>17000</v>
      </c>
      <c r="G71" s="163"/>
    </row>
    <row r="72" spans="1:7" ht="15">
      <c r="A72" s="156"/>
      <c r="B72" s="151"/>
      <c r="C72" s="150" t="s">
        <v>128</v>
      </c>
      <c r="D72" s="151" t="s">
        <v>129</v>
      </c>
      <c r="E72" s="152">
        <v>800</v>
      </c>
      <c r="F72" s="152">
        <f>SUM(E72)</f>
        <v>800</v>
      </c>
      <c r="G72" s="163"/>
    </row>
    <row r="73" spans="1:7" ht="15.75">
      <c r="A73" s="156"/>
      <c r="B73" s="153">
        <v>80104</v>
      </c>
      <c r="C73" s="145"/>
      <c r="D73" s="153" t="s">
        <v>171</v>
      </c>
      <c r="E73" s="146">
        <f>SUM(E74)</f>
        <v>15000</v>
      </c>
      <c r="F73" s="146">
        <f>SUM(F74)</f>
        <v>15000</v>
      </c>
      <c r="G73" s="163"/>
    </row>
    <row r="74" spans="1:7" ht="15">
      <c r="A74" s="156"/>
      <c r="B74" s="151"/>
      <c r="C74" s="150" t="s">
        <v>172</v>
      </c>
      <c r="D74" s="151" t="s">
        <v>173</v>
      </c>
      <c r="E74" s="152">
        <v>15000</v>
      </c>
      <c r="F74" s="152">
        <f>SUM(E74)</f>
        <v>15000</v>
      </c>
      <c r="G74" s="163"/>
    </row>
    <row r="75" spans="1:7" ht="15.75">
      <c r="A75" s="156"/>
      <c r="B75" s="153">
        <v>80110</v>
      </c>
      <c r="C75" s="145"/>
      <c r="D75" s="153" t="s">
        <v>174</v>
      </c>
      <c r="E75" s="146">
        <f>SUM(E76:E76)</f>
        <v>300</v>
      </c>
      <c r="F75" s="146">
        <f>SUM(F76:F76)</f>
        <v>300</v>
      </c>
      <c r="G75" s="162"/>
    </row>
    <row r="76" spans="1:7" ht="15">
      <c r="A76" s="156"/>
      <c r="B76" s="151"/>
      <c r="C76" s="150" t="s">
        <v>128</v>
      </c>
      <c r="D76" s="151" t="s">
        <v>129</v>
      </c>
      <c r="E76" s="152">
        <v>300</v>
      </c>
      <c r="F76" s="152">
        <v>300</v>
      </c>
      <c r="G76" s="163"/>
    </row>
    <row r="77" spans="1:7" ht="15.75">
      <c r="A77" s="154">
        <v>852</v>
      </c>
      <c r="B77" s="153"/>
      <c r="C77" s="145"/>
      <c r="D77" s="153" t="s">
        <v>176</v>
      </c>
      <c r="E77" s="146">
        <f>SUM(E78+E83+E86+E90+E93+E95+E88)</f>
        <v>2149636</v>
      </c>
      <c r="F77" s="146">
        <f>SUM(F78+F83+F86+F90+F93+F95+F88)</f>
        <v>2149636</v>
      </c>
      <c r="G77" s="163"/>
    </row>
    <row r="78" spans="1:7" ht="37.5" customHeight="1">
      <c r="A78" s="154"/>
      <c r="B78" s="153">
        <v>85212</v>
      </c>
      <c r="C78" s="145"/>
      <c r="D78" s="153" t="s">
        <v>177</v>
      </c>
      <c r="E78" s="146">
        <f>SUM(E79:E82)</f>
        <v>1928929</v>
      </c>
      <c r="F78" s="146">
        <f>SUM(F79:F82)</f>
        <v>1928929</v>
      </c>
      <c r="G78" s="163"/>
    </row>
    <row r="79" spans="1:7" ht="18.75" customHeight="1">
      <c r="A79" s="154"/>
      <c r="B79" s="153"/>
      <c r="C79" s="239" t="s">
        <v>128</v>
      </c>
      <c r="D79" s="151" t="s">
        <v>129</v>
      </c>
      <c r="E79" s="240">
        <v>3000</v>
      </c>
      <c r="F79" s="240">
        <v>3000</v>
      </c>
      <c r="G79" s="163"/>
    </row>
    <row r="80" spans="1:7" ht="36.75" customHeight="1">
      <c r="A80" s="156"/>
      <c r="B80" s="151"/>
      <c r="C80" s="150" t="s">
        <v>124</v>
      </c>
      <c r="D80" s="151" t="s">
        <v>468</v>
      </c>
      <c r="E80" s="152">
        <v>1908429</v>
      </c>
      <c r="F80" s="152">
        <f>SUM(E80)</f>
        <v>1908429</v>
      </c>
      <c r="G80" s="163"/>
    </row>
    <row r="81" spans="1:7" ht="33" customHeight="1">
      <c r="A81" s="156"/>
      <c r="B81" s="151"/>
      <c r="C81" s="150" t="s">
        <v>125</v>
      </c>
      <c r="D81" s="151" t="s">
        <v>126</v>
      </c>
      <c r="E81" s="152">
        <v>6500</v>
      </c>
      <c r="F81" s="152">
        <f>SUM(E81)</f>
        <v>6500</v>
      </c>
      <c r="G81" s="163"/>
    </row>
    <row r="82" spans="1:7" ht="46.5" customHeight="1">
      <c r="A82" s="156"/>
      <c r="B82" s="151"/>
      <c r="C82" s="150" t="s">
        <v>410</v>
      </c>
      <c r="D82" s="151" t="s">
        <v>466</v>
      </c>
      <c r="E82" s="152">
        <v>11000</v>
      </c>
      <c r="F82" s="152">
        <v>11000</v>
      </c>
      <c r="G82" s="163"/>
    </row>
    <row r="83" spans="1:7" ht="52.5" customHeight="1">
      <c r="A83" s="156"/>
      <c r="B83" s="153">
        <v>85213</v>
      </c>
      <c r="C83" s="145"/>
      <c r="D83" s="153" t="s">
        <v>178</v>
      </c>
      <c r="E83" s="146">
        <f>SUM(E85+E84)</f>
        <v>12005</v>
      </c>
      <c r="F83" s="146">
        <f>SUM(F84:F85)</f>
        <v>12005</v>
      </c>
      <c r="G83" s="163"/>
    </row>
    <row r="84" spans="1:7" ht="29.25" customHeight="1">
      <c r="A84" s="156"/>
      <c r="B84" s="153"/>
      <c r="C84" s="150" t="s">
        <v>124</v>
      </c>
      <c r="D84" s="151" t="s">
        <v>468</v>
      </c>
      <c r="E84" s="152">
        <v>5215</v>
      </c>
      <c r="F84" s="152">
        <f>SUM(E84)</f>
        <v>5215</v>
      </c>
      <c r="G84" s="163"/>
    </row>
    <row r="85" spans="1:7" ht="23.25" customHeight="1">
      <c r="A85" s="156"/>
      <c r="B85" s="151"/>
      <c r="C85" s="150" t="s">
        <v>179</v>
      </c>
      <c r="D85" s="151" t="s">
        <v>475</v>
      </c>
      <c r="E85" s="152">
        <v>6790</v>
      </c>
      <c r="F85" s="152">
        <f>SUM(E85)</f>
        <v>6790</v>
      </c>
      <c r="G85" s="163"/>
    </row>
    <row r="86" spans="1:7" ht="25.5" customHeight="1">
      <c r="A86" s="154"/>
      <c r="B86" s="153">
        <v>85214</v>
      </c>
      <c r="C86" s="145"/>
      <c r="D86" s="153" t="s">
        <v>180</v>
      </c>
      <c r="E86" s="146">
        <f>SUM(E87:E87)</f>
        <v>27234</v>
      </c>
      <c r="F86" s="146">
        <f>SUM(F87)</f>
        <v>27234</v>
      </c>
      <c r="G86" s="163"/>
    </row>
    <row r="87" spans="1:7" ht="23.25" customHeight="1">
      <c r="A87" s="156"/>
      <c r="B87" s="151"/>
      <c r="C87" s="150" t="s">
        <v>179</v>
      </c>
      <c r="D87" s="151" t="s">
        <v>475</v>
      </c>
      <c r="E87" s="152">
        <v>27234</v>
      </c>
      <c r="F87" s="152">
        <f>SUM(E87)</f>
        <v>27234</v>
      </c>
      <c r="G87" s="163"/>
    </row>
    <row r="88" spans="1:7" ht="15.75">
      <c r="A88" s="156"/>
      <c r="B88" s="153">
        <v>85216</v>
      </c>
      <c r="C88" s="145"/>
      <c r="D88" s="153" t="s">
        <v>181</v>
      </c>
      <c r="E88" s="146">
        <f>SUM(E89)</f>
        <v>100114</v>
      </c>
      <c r="F88" s="146">
        <f>SUM(F89)</f>
        <v>100114</v>
      </c>
      <c r="G88" s="163"/>
    </row>
    <row r="89" spans="1:7" ht="23.25" customHeight="1">
      <c r="A89" s="156"/>
      <c r="B89" s="151"/>
      <c r="C89" s="150" t="s">
        <v>179</v>
      </c>
      <c r="D89" s="151" t="s">
        <v>475</v>
      </c>
      <c r="E89" s="152">
        <v>100114</v>
      </c>
      <c r="F89" s="152">
        <f>SUM(E89)</f>
        <v>100114</v>
      </c>
      <c r="G89" s="163"/>
    </row>
    <row r="90" spans="1:7" ht="15.75">
      <c r="A90" s="156"/>
      <c r="B90" s="153">
        <v>85219</v>
      </c>
      <c r="C90" s="145"/>
      <c r="D90" s="153" t="s">
        <v>182</v>
      </c>
      <c r="E90" s="146">
        <f>SUM(E91:E92)</f>
        <v>47213</v>
      </c>
      <c r="F90" s="146">
        <f>SUM(F91:F92)</f>
        <v>47213</v>
      </c>
      <c r="G90" s="163"/>
    </row>
    <row r="91" spans="1:7" ht="15">
      <c r="A91" s="156"/>
      <c r="B91" s="151"/>
      <c r="C91" s="150" t="s">
        <v>128</v>
      </c>
      <c r="D91" s="151" t="s">
        <v>129</v>
      </c>
      <c r="E91" s="152">
        <v>850</v>
      </c>
      <c r="F91" s="152">
        <f>SUM(E91)</f>
        <v>850</v>
      </c>
      <c r="G91" s="163"/>
    </row>
    <row r="92" spans="1:7" ht="23.25" customHeight="1">
      <c r="A92" s="156"/>
      <c r="B92" s="151"/>
      <c r="C92" s="150" t="s">
        <v>179</v>
      </c>
      <c r="D92" s="151" t="s">
        <v>475</v>
      </c>
      <c r="E92" s="152">
        <v>46363</v>
      </c>
      <c r="F92" s="152">
        <f>SUM(E92)</f>
        <v>46363</v>
      </c>
      <c r="G92" s="163"/>
    </row>
    <row r="93" spans="1:7" ht="16.5" customHeight="1">
      <c r="A93" s="154"/>
      <c r="B93" s="153">
        <v>85228</v>
      </c>
      <c r="C93" s="145"/>
      <c r="D93" s="153" t="s">
        <v>183</v>
      </c>
      <c r="E93" s="146">
        <f>SUM(E94)</f>
        <v>4200</v>
      </c>
      <c r="F93" s="146">
        <f>SUM(F94)</f>
        <v>4200</v>
      </c>
      <c r="G93" s="163"/>
    </row>
    <row r="94" spans="1:7" ht="15">
      <c r="A94" s="156"/>
      <c r="B94" s="151"/>
      <c r="C94" s="150" t="s">
        <v>172</v>
      </c>
      <c r="D94" s="151" t="s">
        <v>173</v>
      </c>
      <c r="E94" s="152">
        <v>4200</v>
      </c>
      <c r="F94" s="152">
        <f>SUM(E94)</f>
        <v>4200</v>
      </c>
      <c r="G94" s="163"/>
    </row>
    <row r="95" spans="1:7" ht="15.75">
      <c r="A95" s="154"/>
      <c r="B95" s="153">
        <v>85295</v>
      </c>
      <c r="C95" s="145"/>
      <c r="D95" s="153" t="s">
        <v>114</v>
      </c>
      <c r="E95" s="146">
        <f>SUM(E96:E96)</f>
        <v>29941</v>
      </c>
      <c r="F95" s="146">
        <f>SUM(F96)</f>
        <v>29941</v>
      </c>
      <c r="G95" s="163"/>
    </row>
    <row r="96" spans="1:7" ht="23.25" customHeight="1">
      <c r="A96" s="154"/>
      <c r="B96" s="153"/>
      <c r="C96" s="150" t="s">
        <v>179</v>
      </c>
      <c r="D96" s="151" t="s">
        <v>408</v>
      </c>
      <c r="E96" s="152">
        <v>29941</v>
      </c>
      <c r="F96" s="152">
        <f>SUM(E96)</f>
        <v>29941</v>
      </c>
      <c r="G96" s="163"/>
    </row>
    <row r="97" spans="1:7" ht="23.25" customHeight="1">
      <c r="A97" s="154">
        <v>853</v>
      </c>
      <c r="B97" s="153"/>
      <c r="C97" s="150"/>
      <c r="D97" s="243" t="s">
        <v>464</v>
      </c>
      <c r="E97" s="242">
        <f>SUM(E98)</f>
        <v>52116</v>
      </c>
      <c r="F97" s="242">
        <f>SUM(E97)</f>
        <v>52116</v>
      </c>
      <c r="G97" s="163"/>
    </row>
    <row r="98" spans="1:7" ht="23.25" customHeight="1">
      <c r="A98" s="154"/>
      <c r="B98" s="153">
        <v>85395</v>
      </c>
      <c r="C98" s="150"/>
      <c r="D98" s="243" t="s">
        <v>114</v>
      </c>
      <c r="E98" s="242">
        <f>SUM(E99+E101)</f>
        <v>52116</v>
      </c>
      <c r="F98" s="242">
        <f>SUM(F99+F101)</f>
        <v>52116</v>
      </c>
      <c r="G98" s="163"/>
    </row>
    <row r="99" spans="1:7" ht="32.25" customHeight="1">
      <c r="A99" s="154"/>
      <c r="B99" s="153"/>
      <c r="C99" s="150"/>
      <c r="D99" s="243" t="s">
        <v>461</v>
      </c>
      <c r="E99" s="242">
        <f>SUM(E100)</f>
        <v>44299</v>
      </c>
      <c r="F99" s="242">
        <f>SUM(E99)</f>
        <v>44299</v>
      </c>
      <c r="G99" s="163"/>
    </row>
    <row r="100" spans="1:7" ht="47.25" customHeight="1">
      <c r="A100" s="154"/>
      <c r="B100" s="153"/>
      <c r="C100" s="150" t="s">
        <v>462</v>
      </c>
      <c r="D100" s="151" t="s">
        <v>467</v>
      </c>
      <c r="E100" s="152">
        <v>44299</v>
      </c>
      <c r="F100" s="152">
        <f>SUM(E100)</f>
        <v>44299</v>
      </c>
      <c r="G100" s="163"/>
    </row>
    <row r="101" spans="1:7" ht="35.25" customHeight="1">
      <c r="A101" s="154"/>
      <c r="B101" s="153"/>
      <c r="C101" s="150"/>
      <c r="D101" s="243" t="s">
        <v>514</v>
      </c>
      <c r="E101" s="242">
        <f>SUM(E102)</f>
        <v>7817</v>
      </c>
      <c r="F101" s="242">
        <f>SUM(F102)</f>
        <v>7817</v>
      </c>
      <c r="G101" s="163"/>
    </row>
    <row r="102" spans="1:7" ht="47.25" customHeight="1">
      <c r="A102" s="154"/>
      <c r="B102" s="153"/>
      <c r="C102" s="150" t="s">
        <v>513</v>
      </c>
      <c r="D102" s="151" t="s">
        <v>467</v>
      </c>
      <c r="E102" s="152">
        <v>7817</v>
      </c>
      <c r="F102" s="152">
        <v>7817</v>
      </c>
      <c r="G102" s="163"/>
    </row>
    <row r="103" spans="1:7" ht="15.75">
      <c r="A103" s="154">
        <v>900</v>
      </c>
      <c r="B103" s="153"/>
      <c r="C103" s="150"/>
      <c r="D103" s="153" t="s">
        <v>215</v>
      </c>
      <c r="E103" s="146">
        <f>SUM(E104)</f>
        <v>10000</v>
      </c>
      <c r="F103" s="146">
        <f>SUM(F104)</f>
        <v>10000</v>
      </c>
      <c r="G103" s="163"/>
    </row>
    <row r="104" spans="1:7" ht="31.5">
      <c r="A104" s="154"/>
      <c r="B104" s="153">
        <v>90019</v>
      </c>
      <c r="C104" s="150"/>
      <c r="D104" s="153" t="s">
        <v>323</v>
      </c>
      <c r="E104" s="146">
        <f>SUM(E105)</f>
        <v>10000</v>
      </c>
      <c r="F104" s="146">
        <f>SUM(F105)</f>
        <v>10000</v>
      </c>
      <c r="G104" s="163"/>
    </row>
    <row r="105" spans="1:7" ht="15.75">
      <c r="A105" s="154"/>
      <c r="B105" s="153"/>
      <c r="C105" s="150" t="s">
        <v>112</v>
      </c>
      <c r="D105" s="151" t="s">
        <v>113</v>
      </c>
      <c r="E105" s="159">
        <v>10000</v>
      </c>
      <c r="F105" s="152">
        <f>SUM(E105)</f>
        <v>10000</v>
      </c>
      <c r="G105" s="163"/>
    </row>
    <row r="106" spans="1:7" ht="15.75">
      <c r="A106" s="348" t="s">
        <v>30</v>
      </c>
      <c r="B106" s="348"/>
      <c r="C106" s="348"/>
      <c r="D106" s="348"/>
      <c r="E106" s="250">
        <f>SUM(E7+E10+E14+E19+E23+E29+E32+E61+E68+E77+E97+E103)</f>
        <v>14575000</v>
      </c>
      <c r="F106" s="250">
        <f>SUM(F7+F10+F14+F19+F23+F29+F32+F61+F68+F77+F97+F103)</f>
        <v>12396348</v>
      </c>
      <c r="G106" s="250">
        <f>SUM(G7+G10+G14+G19+G23+G29+G32+G61+G68+G77+G97+G103)</f>
        <v>2178652</v>
      </c>
    </row>
    <row r="107" spans="1:4" ht="15">
      <c r="A107" s="139"/>
      <c r="B107" s="139"/>
      <c r="C107" s="139"/>
      <c r="D107" s="139"/>
    </row>
  </sheetData>
  <sheetProtection/>
  <mergeCells count="8">
    <mergeCell ref="A106:D106"/>
    <mergeCell ref="A1:G1"/>
    <mergeCell ref="A4:A5"/>
    <mergeCell ref="B4:B5"/>
    <mergeCell ref="C4:C5"/>
    <mergeCell ref="D4:D5"/>
    <mergeCell ref="E4:E5"/>
    <mergeCell ref="F4:G4"/>
  </mergeCells>
  <printOptions horizontalCentered="1"/>
  <pageMargins left="0.1968503937007874" right="0.35433070866141736" top="1.0236220472440944" bottom="0.3937007874015748" header="0.5118110236220472" footer="0.5118110236220472"/>
  <pageSetup horizontalDpi="600" verticalDpi="600" orientation="landscape" paperSize="9" scale="77" r:id="rId1"/>
  <headerFooter alignWithMargins="0">
    <oddHeader>&amp;R&amp;9Załącznik nr 1
do Uchwały Nr XIV/131/2012 Rady Gminy Łączna
z dnia  27.01.2012r.</oddHeader>
  </headerFooter>
  <rowBreaks count="2" manualBreakCount="2">
    <brk id="55" max="6" man="1"/>
    <brk id="8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7.375" style="0" bestFit="1" customWidth="1"/>
    <col min="4" max="4" width="7.875" style="0" customWidth="1"/>
    <col min="5" max="5" width="8.25390625" style="0" customWidth="1"/>
    <col min="6" max="6" width="9.75390625" style="0" customWidth="1"/>
    <col min="7" max="7" width="7.25390625" style="0" customWidth="1"/>
    <col min="8" max="9" width="9.625" style="0" customWidth="1"/>
    <col min="10" max="10" width="8.375" style="0" customWidth="1"/>
    <col min="11" max="11" width="7.875" style="0" customWidth="1"/>
    <col min="12" max="12" width="9.25390625" style="0" customWidth="1"/>
    <col min="13" max="13" width="8.625" style="0" customWidth="1"/>
    <col min="14" max="14" width="8.25390625" style="0" customWidth="1"/>
    <col min="15" max="15" width="9.875" style="0" customWidth="1"/>
  </cols>
  <sheetData>
    <row r="1" spans="1:15" ht="16.5">
      <c r="A1" s="414" t="s">
        <v>450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6.5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 t="s">
        <v>14</v>
      </c>
    </row>
    <row r="5" spans="1:15" s="34" customFormat="1" ht="15" customHeight="1">
      <c r="A5" s="415" t="s">
        <v>18</v>
      </c>
      <c r="B5" s="415" t="s">
        <v>42</v>
      </c>
      <c r="C5" s="406" t="s">
        <v>1</v>
      </c>
      <c r="D5" s="390" t="s">
        <v>2</v>
      </c>
      <c r="E5" s="406" t="s">
        <v>43</v>
      </c>
      <c r="F5" s="411" t="s">
        <v>48</v>
      </c>
      <c r="G5" s="412"/>
      <c r="H5" s="412"/>
      <c r="I5" s="412"/>
      <c r="J5" s="412"/>
      <c r="K5" s="413"/>
      <c r="L5" s="411" t="s">
        <v>44</v>
      </c>
      <c r="M5" s="412"/>
      <c r="N5" s="413"/>
      <c r="O5" s="406" t="s">
        <v>45</v>
      </c>
    </row>
    <row r="6" spans="1:15" s="34" customFormat="1" ht="25.5" customHeight="1">
      <c r="A6" s="415"/>
      <c r="B6" s="415"/>
      <c r="C6" s="406"/>
      <c r="D6" s="391"/>
      <c r="E6" s="406"/>
      <c r="F6" s="406" t="s">
        <v>46</v>
      </c>
      <c r="G6" s="408" t="s">
        <v>47</v>
      </c>
      <c r="H6" s="409"/>
      <c r="I6" s="409"/>
      <c r="J6" s="409"/>
      <c r="K6" s="410"/>
      <c r="L6" s="406" t="s">
        <v>46</v>
      </c>
      <c r="M6" s="408" t="s">
        <v>49</v>
      </c>
      <c r="N6" s="410"/>
      <c r="O6" s="406"/>
    </row>
    <row r="7" spans="1:15" s="34" customFormat="1" ht="23.25" customHeight="1">
      <c r="A7" s="415"/>
      <c r="B7" s="415"/>
      <c r="C7" s="406"/>
      <c r="D7" s="391"/>
      <c r="E7" s="406"/>
      <c r="F7" s="406"/>
      <c r="G7" s="406" t="s">
        <v>50</v>
      </c>
      <c r="H7" s="406"/>
      <c r="I7" s="404" t="s">
        <v>73</v>
      </c>
      <c r="J7" s="404" t="s">
        <v>103</v>
      </c>
      <c r="K7" s="404" t="s">
        <v>51</v>
      </c>
      <c r="L7" s="406"/>
      <c r="M7" s="406" t="s">
        <v>52</v>
      </c>
      <c r="N7" s="416" t="s">
        <v>53</v>
      </c>
      <c r="O7" s="406"/>
    </row>
    <row r="8" spans="1:15" s="34" customFormat="1" ht="39" customHeight="1">
      <c r="A8" s="415"/>
      <c r="B8" s="415"/>
      <c r="C8" s="406"/>
      <c r="D8" s="392"/>
      <c r="E8" s="406"/>
      <c r="F8" s="406"/>
      <c r="G8" s="39" t="s">
        <v>54</v>
      </c>
      <c r="H8" s="39" t="s">
        <v>55</v>
      </c>
      <c r="I8" s="405"/>
      <c r="J8" s="405"/>
      <c r="K8" s="405"/>
      <c r="L8" s="406"/>
      <c r="M8" s="406"/>
      <c r="N8" s="416"/>
      <c r="O8" s="406"/>
    </row>
    <row r="9" spans="1:15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</row>
    <row r="10" spans="1:15" ht="21.75" customHeight="1">
      <c r="A10" s="14" t="s">
        <v>6</v>
      </c>
      <c r="B10" s="26" t="s">
        <v>223</v>
      </c>
      <c r="C10" s="26">
        <v>400</v>
      </c>
      <c r="D10" s="14">
        <v>40001</v>
      </c>
      <c r="E10" s="109">
        <v>0</v>
      </c>
      <c r="F10" s="109">
        <v>396000</v>
      </c>
      <c r="G10" s="109"/>
      <c r="H10" s="109"/>
      <c r="I10" s="109"/>
      <c r="J10" s="109"/>
      <c r="K10" s="109"/>
      <c r="L10" s="109">
        <v>395900</v>
      </c>
      <c r="M10" s="109"/>
      <c r="N10" s="109"/>
      <c r="O10" s="109">
        <v>100</v>
      </c>
    </row>
    <row r="11" spans="1:15" ht="21.75" customHeight="1">
      <c r="A11" s="14" t="s">
        <v>7</v>
      </c>
      <c r="B11" s="26" t="s">
        <v>244</v>
      </c>
      <c r="C11" s="26">
        <v>400</v>
      </c>
      <c r="D11" s="14">
        <v>40002</v>
      </c>
      <c r="E11" s="109">
        <v>0</v>
      </c>
      <c r="F11" s="109">
        <v>508000</v>
      </c>
      <c r="G11" s="109">
        <v>60000</v>
      </c>
      <c r="H11" s="109">
        <v>4800</v>
      </c>
      <c r="I11" s="109"/>
      <c r="J11" s="109"/>
      <c r="K11" s="109"/>
      <c r="L11" s="109">
        <v>507900</v>
      </c>
      <c r="M11" s="109"/>
      <c r="N11" s="109"/>
      <c r="O11" s="109">
        <v>100</v>
      </c>
    </row>
    <row r="12" spans="1:15" ht="30.75" customHeight="1">
      <c r="A12" s="14">
        <v>3</v>
      </c>
      <c r="B12" s="115" t="s">
        <v>485</v>
      </c>
      <c r="C12" s="26">
        <v>600</v>
      </c>
      <c r="D12" s="14">
        <v>60016</v>
      </c>
      <c r="E12" s="109">
        <v>0</v>
      </c>
      <c r="F12" s="109">
        <v>50000</v>
      </c>
      <c r="G12" s="109">
        <v>46300</v>
      </c>
      <c r="H12" s="109">
        <v>3700</v>
      </c>
      <c r="I12" s="109"/>
      <c r="J12" s="109"/>
      <c r="K12" s="109"/>
      <c r="L12" s="109">
        <v>50000</v>
      </c>
      <c r="M12" s="109"/>
      <c r="N12" s="109"/>
      <c r="O12" s="109">
        <v>0</v>
      </c>
    </row>
    <row r="13" spans="1:15" ht="24.75" customHeight="1">
      <c r="A13" s="14" t="s">
        <v>0</v>
      </c>
      <c r="B13" s="115" t="s">
        <v>224</v>
      </c>
      <c r="C13" s="26">
        <v>900</v>
      </c>
      <c r="D13" s="14">
        <v>90001</v>
      </c>
      <c r="E13" s="109">
        <v>0</v>
      </c>
      <c r="F13" s="109">
        <v>190000</v>
      </c>
      <c r="G13" s="109">
        <v>120000</v>
      </c>
      <c r="H13" s="109">
        <v>9600</v>
      </c>
      <c r="I13" s="109"/>
      <c r="J13" s="109"/>
      <c r="K13" s="109"/>
      <c r="L13" s="109">
        <v>189950</v>
      </c>
      <c r="M13" s="109"/>
      <c r="N13" s="109"/>
      <c r="O13" s="109">
        <v>50</v>
      </c>
    </row>
    <row r="14" spans="1:15" ht="27.75" customHeight="1">
      <c r="A14" s="27" t="s">
        <v>192</v>
      </c>
      <c r="B14" s="116" t="s">
        <v>225</v>
      </c>
      <c r="C14" s="28">
        <v>900</v>
      </c>
      <c r="D14" s="27">
        <v>90017</v>
      </c>
      <c r="E14" s="114">
        <v>0</v>
      </c>
      <c r="F14" s="114">
        <v>133300</v>
      </c>
      <c r="G14" s="114"/>
      <c r="H14" s="114"/>
      <c r="I14" s="114"/>
      <c r="J14" s="114"/>
      <c r="K14" s="114"/>
      <c r="L14" s="114">
        <v>133250</v>
      </c>
      <c r="M14" s="114"/>
      <c r="N14" s="114"/>
      <c r="O14" s="114">
        <v>50</v>
      </c>
    </row>
    <row r="15" spans="1:15" s="21" customFormat="1" ht="21.75" customHeight="1">
      <c r="A15" s="407" t="s">
        <v>33</v>
      </c>
      <c r="B15" s="407"/>
      <c r="C15" s="22"/>
      <c r="D15" s="22"/>
      <c r="E15" s="62"/>
      <c r="F15" s="62">
        <f>SUM(F10:F14)</f>
        <v>1277300</v>
      </c>
      <c r="G15" s="62">
        <f>SUM(G11:G14)</f>
        <v>226300</v>
      </c>
      <c r="H15" s="62">
        <f>SUM(H11:H14)</f>
        <v>18100</v>
      </c>
      <c r="I15" s="62"/>
      <c r="J15" s="62"/>
      <c r="K15" s="62"/>
      <c r="L15" s="62">
        <f>SUM(L10:L14)</f>
        <v>1277000</v>
      </c>
      <c r="M15" s="62"/>
      <c r="N15" s="62"/>
      <c r="O15" s="62">
        <f>SUM(O10:O14)</f>
        <v>300</v>
      </c>
    </row>
    <row r="16" ht="4.5" customHeight="1"/>
  </sheetData>
  <sheetProtection/>
  <mergeCells count="21">
    <mergeCell ref="M6:N6"/>
    <mergeCell ref="E5:E8"/>
    <mergeCell ref="L5:N5"/>
    <mergeCell ref="J7:J8"/>
    <mergeCell ref="A1:O1"/>
    <mergeCell ref="A2:O2"/>
    <mergeCell ref="A5:A8"/>
    <mergeCell ref="B5:B8"/>
    <mergeCell ref="C5:C8"/>
    <mergeCell ref="F5:K5"/>
    <mergeCell ref="N7:N8"/>
    <mergeCell ref="K7:K8"/>
    <mergeCell ref="O5:O8"/>
    <mergeCell ref="M7:M8"/>
    <mergeCell ref="L6:L8"/>
    <mergeCell ref="A15:B15"/>
    <mergeCell ref="F6:F8"/>
    <mergeCell ref="G6:K6"/>
    <mergeCell ref="D5:D8"/>
    <mergeCell ref="I7:I8"/>
    <mergeCell ref="G7:H7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&amp;R&amp;9Załącznik nr 9
do Uchwały Nr XIV/131/2012 Rady Gminy Łączna
 z dnia   27.01.2012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25390625" style="0" customWidth="1"/>
    <col min="2" max="2" width="31.375" style="0" customWidth="1"/>
    <col min="3" max="3" width="6.375" style="0" customWidth="1"/>
    <col min="4" max="4" width="8.875" style="0" customWidth="1"/>
    <col min="5" max="5" width="10.875" style="0" customWidth="1"/>
    <col min="7" max="7" width="11.375" style="0" customWidth="1"/>
    <col min="8" max="8" width="10.875" style="0" customWidth="1"/>
  </cols>
  <sheetData>
    <row r="1" spans="1:8" ht="32.25" customHeight="1">
      <c r="A1" s="417" t="s">
        <v>451</v>
      </c>
      <c r="B1" s="417"/>
      <c r="C1" s="417"/>
      <c r="D1" s="417"/>
      <c r="E1" s="417"/>
      <c r="F1" s="417"/>
      <c r="G1" s="417"/>
      <c r="H1" s="417"/>
    </row>
    <row r="2" spans="1:8" ht="16.5">
      <c r="A2" s="414"/>
      <c r="B2" s="414"/>
      <c r="C2" s="414"/>
      <c r="D2" s="414"/>
      <c r="E2" s="414"/>
      <c r="F2" s="414"/>
      <c r="G2" s="414"/>
      <c r="H2" s="414"/>
    </row>
    <row r="3" spans="1:8" ht="13.5" customHeight="1">
      <c r="A3" s="23"/>
      <c r="B3" s="23"/>
      <c r="C3" s="23"/>
      <c r="D3" s="23"/>
      <c r="E3" s="23"/>
      <c r="F3" s="23"/>
      <c r="G3" s="23"/>
      <c r="H3" s="23"/>
    </row>
    <row r="4" spans="1:8" ht="12.75">
      <c r="A4" s="1"/>
      <c r="B4" s="1"/>
      <c r="C4" s="1"/>
      <c r="D4" s="1"/>
      <c r="E4" s="1"/>
      <c r="F4" s="1"/>
      <c r="G4" s="1"/>
      <c r="H4" s="4" t="s">
        <v>14</v>
      </c>
    </row>
    <row r="5" spans="1:8" s="34" customFormat="1" ht="60" customHeight="1">
      <c r="A5" s="52" t="s">
        <v>18</v>
      </c>
      <c r="B5" s="52" t="s">
        <v>42</v>
      </c>
      <c r="C5" s="49" t="s">
        <v>1</v>
      </c>
      <c r="D5" s="58" t="s">
        <v>2</v>
      </c>
      <c r="E5" s="49" t="s">
        <v>101</v>
      </c>
      <c r="F5" s="49" t="s">
        <v>99</v>
      </c>
      <c r="G5" s="49" t="s">
        <v>44</v>
      </c>
      <c r="H5" s="49" t="s">
        <v>105</v>
      </c>
    </row>
    <row r="6" spans="1:8" ht="12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21.75" customHeight="1">
      <c r="A7" s="9" t="s">
        <v>6</v>
      </c>
      <c r="B7" s="275" t="s">
        <v>455</v>
      </c>
      <c r="C7" s="33">
        <v>801</v>
      </c>
      <c r="D7" s="33">
        <v>80110</v>
      </c>
      <c r="E7" s="276">
        <v>0</v>
      </c>
      <c r="F7" s="276">
        <v>136820</v>
      </c>
      <c r="G7" s="276">
        <v>136820</v>
      </c>
      <c r="H7" s="276">
        <v>0</v>
      </c>
    </row>
    <row r="8" spans="1:8" ht="21.75" customHeight="1">
      <c r="A8" s="9" t="s">
        <v>7</v>
      </c>
      <c r="B8" s="275" t="s">
        <v>226</v>
      </c>
      <c r="C8" s="33">
        <v>801</v>
      </c>
      <c r="D8" s="33">
        <v>80101</v>
      </c>
      <c r="E8" s="276">
        <v>0</v>
      </c>
      <c r="F8" s="276">
        <v>7005</v>
      </c>
      <c r="G8" s="276">
        <v>7005</v>
      </c>
      <c r="H8" s="276">
        <v>0</v>
      </c>
    </row>
    <row r="9" spans="1:8" ht="21.75" customHeight="1">
      <c r="A9" s="9" t="s">
        <v>8</v>
      </c>
      <c r="B9" s="275" t="s">
        <v>227</v>
      </c>
      <c r="C9" s="33">
        <v>801</v>
      </c>
      <c r="D9" s="33">
        <v>80104</v>
      </c>
      <c r="E9" s="276">
        <v>0</v>
      </c>
      <c r="F9" s="276">
        <v>19000</v>
      </c>
      <c r="G9" s="276">
        <v>19000</v>
      </c>
      <c r="H9" s="276">
        <v>0</v>
      </c>
    </row>
    <row r="10" spans="1:8" s="21" customFormat="1" ht="21.75" customHeight="1">
      <c r="A10" s="407" t="s">
        <v>33</v>
      </c>
      <c r="B10" s="407"/>
      <c r="C10" s="22"/>
      <c r="D10" s="22"/>
      <c r="E10" s="62">
        <v>0</v>
      </c>
      <c r="F10" s="62">
        <f>SUM(F7:F9)</f>
        <v>162825</v>
      </c>
      <c r="G10" s="62">
        <f>SUM(G7:G9)</f>
        <v>162825</v>
      </c>
      <c r="H10" s="62">
        <v>0</v>
      </c>
    </row>
    <row r="11" ht="4.5" customHeight="1"/>
  </sheetData>
  <sheetProtection/>
  <mergeCells count="3">
    <mergeCell ref="A1:H1"/>
    <mergeCell ref="A2:H2"/>
    <mergeCell ref="A10:B10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r:id="rId1"/>
  <headerFooter alignWithMargins="0">
    <oddHeader>&amp;R&amp;9Załącznik Nr 10
do Uchwały  Nr XIV/131/2012
Rady Gminy Łączna 
z dnia  27.01.2012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3.875" style="0" customWidth="1"/>
    <col min="2" max="2" width="6.875" style="0" customWidth="1"/>
    <col min="3" max="3" width="9.75390625" style="0" customWidth="1"/>
    <col min="4" max="4" width="18.00390625" style="0" customWidth="1"/>
    <col min="5" max="5" width="18.875" style="0" customWidth="1"/>
    <col min="6" max="6" width="28.125" style="0" customWidth="1"/>
  </cols>
  <sheetData>
    <row r="1" spans="5:6" ht="15.75">
      <c r="E1" s="252"/>
      <c r="F1" s="253" t="s">
        <v>486</v>
      </c>
    </row>
    <row r="2" spans="5:6" ht="15.75">
      <c r="E2" s="418" t="s">
        <v>516</v>
      </c>
      <c r="F2" s="418"/>
    </row>
    <row r="3" spans="5:6" ht="15.75">
      <c r="E3" s="337"/>
      <c r="F3" s="337" t="s">
        <v>420</v>
      </c>
    </row>
    <row r="4" spans="5:6" ht="15.75">
      <c r="E4" s="418" t="s">
        <v>517</v>
      </c>
      <c r="F4" s="418"/>
    </row>
    <row r="6" spans="1:6" ht="18">
      <c r="A6" s="379" t="s">
        <v>452</v>
      </c>
      <c r="B6" s="379"/>
      <c r="C6" s="379"/>
      <c r="D6" s="379"/>
      <c r="E6" s="379"/>
      <c r="F6" s="379"/>
    </row>
    <row r="7" spans="4:6" ht="12.75">
      <c r="D7" s="1"/>
      <c r="E7" s="1"/>
      <c r="F7" s="4" t="s">
        <v>14</v>
      </c>
    </row>
    <row r="8" spans="1:6" ht="60.75" customHeight="1">
      <c r="A8" s="83" t="s">
        <v>18</v>
      </c>
      <c r="B8" s="83" t="s">
        <v>1</v>
      </c>
      <c r="C8" s="83" t="s">
        <v>2</v>
      </c>
      <c r="D8" s="84" t="s">
        <v>208</v>
      </c>
      <c r="E8" s="83" t="s">
        <v>209</v>
      </c>
      <c r="F8" s="84" t="s">
        <v>210</v>
      </c>
    </row>
    <row r="9" spans="1:6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15.75">
      <c r="A10" s="85" t="s">
        <v>211</v>
      </c>
      <c r="B10" s="86"/>
      <c r="C10" s="86"/>
      <c r="D10" s="87"/>
      <c r="E10" s="88"/>
      <c r="F10" s="89"/>
    </row>
    <row r="11" spans="1:6" ht="50.25" customHeight="1">
      <c r="A11" s="66" t="s">
        <v>6</v>
      </c>
      <c r="B11" s="120">
        <v>400</v>
      </c>
      <c r="C11" s="120">
        <v>40002</v>
      </c>
      <c r="D11" s="117" t="s">
        <v>228</v>
      </c>
      <c r="E11" s="118" t="s">
        <v>229</v>
      </c>
      <c r="F11" s="121">
        <v>64800</v>
      </c>
    </row>
    <row r="12" spans="1:6" ht="42.75" customHeight="1">
      <c r="A12" s="66" t="s">
        <v>7</v>
      </c>
      <c r="B12" s="120">
        <v>900</v>
      </c>
      <c r="C12" s="120">
        <v>90001</v>
      </c>
      <c r="D12" s="117" t="s">
        <v>228</v>
      </c>
      <c r="E12" s="118" t="s">
        <v>230</v>
      </c>
      <c r="F12" s="122">
        <v>129600</v>
      </c>
    </row>
    <row r="13" spans="1:6" ht="42.75" customHeight="1">
      <c r="A13" s="66" t="s">
        <v>8</v>
      </c>
      <c r="B13" s="120">
        <v>600</v>
      </c>
      <c r="C13" s="120">
        <v>60016</v>
      </c>
      <c r="D13" s="117" t="s">
        <v>228</v>
      </c>
      <c r="E13" s="118" t="s">
        <v>438</v>
      </c>
      <c r="F13" s="122">
        <v>50000</v>
      </c>
    </row>
    <row r="14" spans="1:6" ht="15">
      <c r="A14" s="94" t="s">
        <v>212</v>
      </c>
      <c r="B14" s="95"/>
      <c r="C14" s="95"/>
      <c r="D14" s="95"/>
      <c r="E14" s="96"/>
      <c r="F14" s="97"/>
    </row>
    <row r="15" spans="1:6" ht="15">
      <c r="A15" s="66"/>
      <c r="B15" s="90"/>
      <c r="C15" s="90"/>
      <c r="D15" s="98"/>
      <c r="E15" s="91"/>
      <c r="F15" s="93"/>
    </row>
    <row r="16" spans="1:6" ht="15">
      <c r="A16" s="66"/>
      <c r="B16" s="90"/>
      <c r="C16" s="90"/>
      <c r="D16" s="99"/>
      <c r="E16" s="91"/>
      <c r="F16" s="92"/>
    </row>
    <row r="17" spans="1:6" ht="15.75">
      <c r="A17" s="419" t="s">
        <v>33</v>
      </c>
      <c r="B17" s="420"/>
      <c r="C17" s="420"/>
      <c r="D17" s="421"/>
      <c r="E17" s="100"/>
      <c r="F17" s="101">
        <f>SUM(F11:F16)</f>
        <v>244400</v>
      </c>
    </row>
  </sheetData>
  <sheetProtection/>
  <mergeCells count="4">
    <mergeCell ref="E2:F2"/>
    <mergeCell ref="E4:F4"/>
    <mergeCell ref="A6:F6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10.00390625" style="0" customWidth="1"/>
    <col min="4" max="4" width="26.875" style="0" customWidth="1"/>
    <col min="5" max="5" width="15.625" style="0" customWidth="1"/>
    <col min="6" max="6" width="23.625" style="0" customWidth="1"/>
  </cols>
  <sheetData>
    <row r="2" spans="5:6" ht="15.75">
      <c r="E2" s="81"/>
      <c r="F2" s="82" t="s">
        <v>487</v>
      </c>
    </row>
    <row r="3" spans="5:6" ht="15.75">
      <c r="E3" s="418" t="s">
        <v>518</v>
      </c>
      <c r="F3" s="418"/>
    </row>
    <row r="4" spans="5:6" ht="15.75">
      <c r="E4" s="337"/>
      <c r="F4" s="337" t="s">
        <v>420</v>
      </c>
    </row>
    <row r="5" spans="5:6" ht="15.75">
      <c r="E5" s="418" t="s">
        <v>519</v>
      </c>
      <c r="F5" s="418"/>
    </row>
    <row r="7" spans="1:6" ht="18">
      <c r="A7" s="379" t="s">
        <v>453</v>
      </c>
      <c r="B7" s="379"/>
      <c r="C7" s="379"/>
      <c r="D7" s="379"/>
      <c r="E7" s="379"/>
      <c r="F7" s="379"/>
    </row>
    <row r="8" spans="4:6" ht="12.75">
      <c r="D8" s="1"/>
      <c r="E8" s="1"/>
      <c r="F8" s="4" t="s">
        <v>14</v>
      </c>
    </row>
    <row r="9" spans="1:6" ht="69" customHeight="1">
      <c r="A9" s="83" t="s">
        <v>18</v>
      </c>
      <c r="B9" s="83" t="s">
        <v>1</v>
      </c>
      <c r="C9" s="83" t="s">
        <v>2</v>
      </c>
      <c r="D9" s="84" t="s">
        <v>208</v>
      </c>
      <c r="E9" s="83" t="s">
        <v>209</v>
      </c>
      <c r="F9" s="84" t="s">
        <v>213</v>
      </c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4.25">
      <c r="A11" s="123" t="s">
        <v>211</v>
      </c>
      <c r="B11" s="124"/>
      <c r="C11" s="124"/>
      <c r="D11" s="125"/>
      <c r="E11" s="126"/>
      <c r="F11" s="127"/>
    </row>
    <row r="12" spans="1:6" ht="42.75">
      <c r="A12" s="120" t="s">
        <v>6</v>
      </c>
      <c r="B12" s="120">
        <v>921</v>
      </c>
      <c r="C12" s="120">
        <v>92116</v>
      </c>
      <c r="D12" s="117" t="s">
        <v>231</v>
      </c>
      <c r="E12" s="118" t="s">
        <v>232</v>
      </c>
      <c r="F12" s="121">
        <v>108000</v>
      </c>
    </row>
    <row r="13" spans="1:6" ht="14.25">
      <c r="A13" s="128" t="s">
        <v>214</v>
      </c>
      <c r="B13" s="129"/>
      <c r="C13" s="129"/>
      <c r="D13" s="129"/>
      <c r="E13" s="130"/>
      <c r="F13" s="131"/>
    </row>
    <row r="14" spans="1:6" ht="28.5">
      <c r="A14" s="120" t="s">
        <v>7</v>
      </c>
      <c r="B14" s="120">
        <v>801</v>
      </c>
      <c r="C14" s="120">
        <v>80101</v>
      </c>
      <c r="D14" s="117" t="s">
        <v>436</v>
      </c>
      <c r="E14" s="118" t="s">
        <v>437</v>
      </c>
      <c r="F14" s="122">
        <v>328000</v>
      </c>
    </row>
    <row r="15" spans="1:6" ht="15">
      <c r="A15" s="66"/>
      <c r="B15" s="90"/>
      <c r="C15" s="90"/>
      <c r="D15" s="99"/>
      <c r="E15" s="102"/>
      <c r="F15" s="92"/>
    </row>
    <row r="16" spans="1:6" ht="15.75">
      <c r="A16" s="419" t="s">
        <v>33</v>
      </c>
      <c r="B16" s="420"/>
      <c r="C16" s="420"/>
      <c r="D16" s="421"/>
      <c r="E16" s="100"/>
      <c r="F16" s="101">
        <f>SUM(F12:F15)</f>
        <v>436000</v>
      </c>
    </row>
  </sheetData>
  <sheetProtection/>
  <mergeCells count="4">
    <mergeCell ref="E3:F3"/>
    <mergeCell ref="E5:F5"/>
    <mergeCell ref="A7:F7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11.00390625" style="0" customWidth="1"/>
    <col min="4" max="4" width="18.25390625" style="0" customWidth="1"/>
    <col min="5" max="5" width="41.75390625" style="0" customWidth="1"/>
    <col min="6" max="6" width="22.75390625" style="0" customWidth="1"/>
    <col min="7" max="7" width="5.875" style="0" customWidth="1"/>
  </cols>
  <sheetData>
    <row r="1" spans="5:6" ht="15.75">
      <c r="E1" s="251"/>
      <c r="F1" s="252" t="s">
        <v>489</v>
      </c>
    </row>
    <row r="2" spans="5:6" ht="15.75">
      <c r="E2" s="418" t="s">
        <v>520</v>
      </c>
      <c r="F2" s="418"/>
    </row>
    <row r="3" spans="5:6" ht="15.75">
      <c r="E3" s="337"/>
      <c r="F3" s="337" t="s">
        <v>420</v>
      </c>
    </row>
    <row r="4" spans="5:6" ht="15.75">
      <c r="E4" s="418" t="s">
        <v>521</v>
      </c>
      <c r="F4" s="418"/>
    </row>
    <row r="5" spans="5:6" ht="7.5" customHeight="1">
      <c r="E5" s="254"/>
      <c r="F5" s="254"/>
    </row>
    <row r="6" spans="1:6" ht="18">
      <c r="A6" s="379" t="s">
        <v>454</v>
      </c>
      <c r="B6" s="379"/>
      <c r="C6" s="379"/>
      <c r="D6" s="379"/>
      <c r="E6" s="379"/>
      <c r="F6" s="379"/>
    </row>
    <row r="7" spans="4:6" ht="7.5" customHeight="1">
      <c r="D7" s="1"/>
      <c r="E7" s="1"/>
      <c r="F7" s="4" t="s">
        <v>14</v>
      </c>
    </row>
    <row r="8" spans="1:6" ht="72" customHeight="1">
      <c r="A8" s="83" t="s">
        <v>18</v>
      </c>
      <c r="B8" s="83" t="s">
        <v>1</v>
      </c>
      <c r="C8" s="83" t="s">
        <v>2</v>
      </c>
      <c r="D8" s="84" t="s">
        <v>208</v>
      </c>
      <c r="E8" s="83" t="s">
        <v>209</v>
      </c>
      <c r="F8" s="84" t="s">
        <v>213</v>
      </c>
    </row>
    <row r="9" spans="1:6" ht="8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15.75">
      <c r="A10" s="85" t="s">
        <v>211</v>
      </c>
      <c r="B10" s="86"/>
      <c r="C10" s="86"/>
      <c r="D10" s="87"/>
      <c r="E10" s="88"/>
      <c r="F10" s="89"/>
    </row>
    <row r="11" spans="1:6" ht="43.5" customHeight="1">
      <c r="A11" s="66" t="s">
        <v>6</v>
      </c>
      <c r="B11" s="90">
        <v>600</v>
      </c>
      <c r="C11" s="90">
        <v>60014</v>
      </c>
      <c r="D11" s="117" t="s">
        <v>233</v>
      </c>
      <c r="E11" s="118" t="s">
        <v>488</v>
      </c>
      <c r="F11" s="92">
        <v>200000</v>
      </c>
    </row>
    <row r="12" spans="1:6" ht="45.75" customHeight="1">
      <c r="A12" s="66" t="s">
        <v>0</v>
      </c>
      <c r="B12" s="90">
        <v>801</v>
      </c>
      <c r="C12" s="90">
        <v>80195</v>
      </c>
      <c r="D12" s="117" t="s">
        <v>415</v>
      </c>
      <c r="E12" s="118" t="s">
        <v>416</v>
      </c>
      <c r="F12" s="93">
        <v>3000</v>
      </c>
    </row>
    <row r="13" spans="1:6" ht="15">
      <c r="A13" s="94" t="s">
        <v>212</v>
      </c>
      <c r="B13" s="95"/>
      <c r="C13" s="95"/>
      <c r="D13" s="95"/>
      <c r="E13" s="96"/>
      <c r="F13" s="97"/>
    </row>
    <row r="14" spans="1:6" ht="42.75">
      <c r="A14" s="66" t="s">
        <v>6</v>
      </c>
      <c r="B14" s="90">
        <v>851</v>
      </c>
      <c r="C14" s="90">
        <v>85154</v>
      </c>
      <c r="D14" s="117" t="s">
        <v>234</v>
      </c>
      <c r="E14" s="118" t="s">
        <v>412</v>
      </c>
      <c r="F14" s="93">
        <v>10000</v>
      </c>
    </row>
    <row r="15" spans="1:6" ht="28.5">
      <c r="A15" s="66" t="s">
        <v>7</v>
      </c>
      <c r="B15" s="90">
        <v>926</v>
      </c>
      <c r="C15" s="90">
        <v>92605</v>
      </c>
      <c r="D15" s="117" t="s">
        <v>234</v>
      </c>
      <c r="E15" s="119" t="s">
        <v>235</v>
      </c>
      <c r="F15" s="92">
        <v>35000</v>
      </c>
    </row>
    <row r="16" spans="1:6" ht="15.75">
      <c r="A16" s="419" t="s">
        <v>33</v>
      </c>
      <c r="B16" s="420"/>
      <c r="C16" s="420"/>
      <c r="D16" s="421"/>
      <c r="E16" s="100"/>
      <c r="F16" s="101">
        <f>SUM(F11:F15)</f>
        <v>248000</v>
      </c>
    </row>
  </sheetData>
  <sheetProtection/>
  <mergeCells count="4">
    <mergeCell ref="E2:F2"/>
    <mergeCell ref="E4:F4"/>
    <mergeCell ref="A6:F6"/>
    <mergeCell ref="A16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35" sqref="F35"/>
    </sheetView>
  </sheetViews>
  <sheetFormatPr defaultColWidth="9.00390625" defaultRowHeight="12.75"/>
  <cols>
    <col min="1" max="1" width="3.875" style="0" bestFit="1" customWidth="1"/>
    <col min="2" max="2" width="40.875" style="0" customWidth="1"/>
    <col min="3" max="3" width="23.375" style="0" customWidth="1"/>
    <col min="4" max="4" width="8.875" style="0" customWidth="1"/>
    <col min="5" max="5" width="8.875" style="0" bestFit="1" customWidth="1"/>
    <col min="6" max="6" width="28.375" style="0" customWidth="1"/>
    <col min="7" max="7" width="13.25390625" style="0" customWidth="1"/>
  </cols>
  <sheetData>
    <row r="1" spans="1:7" ht="16.5">
      <c r="A1" s="414" t="s">
        <v>77</v>
      </c>
      <c r="B1" s="414"/>
      <c r="C1" s="414"/>
      <c r="D1" s="414"/>
      <c r="E1" s="414"/>
      <c r="F1" s="414"/>
      <c r="G1" s="414"/>
    </row>
    <row r="2" spans="1:7" ht="16.5">
      <c r="A2" s="414" t="s">
        <v>102</v>
      </c>
      <c r="B2" s="414"/>
      <c r="C2" s="414"/>
      <c r="D2" s="414"/>
      <c r="E2" s="414"/>
      <c r="F2" s="414"/>
      <c r="G2" s="414"/>
    </row>
    <row r="3" spans="1:7" ht="13.5" customHeight="1">
      <c r="A3" s="23"/>
      <c r="B3" s="23"/>
      <c r="C3" s="23"/>
      <c r="D3" s="23"/>
      <c r="E3" s="23"/>
      <c r="F3" s="23"/>
      <c r="G3" s="23"/>
    </row>
    <row r="4" spans="1:7" ht="12.75">
      <c r="A4" s="1"/>
      <c r="B4" s="1"/>
      <c r="C4" s="1"/>
      <c r="D4" s="1"/>
      <c r="E4" s="1"/>
      <c r="F4" s="1"/>
      <c r="G4" s="1"/>
    </row>
    <row r="5" spans="1:7" ht="55.5" customHeight="1">
      <c r="A5" s="24" t="s">
        <v>18</v>
      </c>
      <c r="B5" s="24" t="s">
        <v>15</v>
      </c>
      <c r="C5" s="7" t="s">
        <v>76</v>
      </c>
      <c r="D5" s="7" t="s">
        <v>1</v>
      </c>
      <c r="E5" s="25" t="s">
        <v>2</v>
      </c>
      <c r="F5" s="7" t="s">
        <v>74</v>
      </c>
      <c r="G5" s="7" t="s">
        <v>75</v>
      </c>
    </row>
    <row r="6" spans="1:7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1.75" customHeight="1">
      <c r="A7" s="11"/>
      <c r="B7" s="26" t="s">
        <v>79</v>
      </c>
      <c r="C7" s="26"/>
      <c r="D7" s="26"/>
      <c r="E7" s="11"/>
      <c r="F7" s="11"/>
      <c r="G7" s="11"/>
    </row>
    <row r="8" spans="1:7" ht="21.75" customHeight="1">
      <c r="A8" s="11"/>
      <c r="B8" s="26"/>
      <c r="C8" s="26"/>
      <c r="D8" s="26"/>
      <c r="E8" s="11"/>
      <c r="F8" s="11"/>
      <c r="G8" s="11"/>
    </row>
    <row r="9" spans="1:7" ht="21.75" customHeight="1">
      <c r="A9" s="11"/>
      <c r="B9" s="26"/>
      <c r="C9" s="26"/>
      <c r="D9" s="26"/>
      <c r="E9" s="11"/>
      <c r="F9" s="11"/>
      <c r="G9" s="11"/>
    </row>
    <row r="10" spans="1:7" ht="21.75" customHeight="1">
      <c r="A10" s="424" t="s">
        <v>78</v>
      </c>
      <c r="B10" s="425"/>
      <c r="C10" s="425"/>
      <c r="D10" s="425"/>
      <c r="E10" s="425"/>
      <c r="F10" s="426"/>
      <c r="G10" s="11"/>
    </row>
    <row r="11" spans="1:7" ht="21.75" customHeight="1">
      <c r="A11" s="11"/>
      <c r="B11" s="26" t="s">
        <v>79</v>
      </c>
      <c r="C11" s="26"/>
      <c r="D11" s="26"/>
      <c r="E11" s="11"/>
      <c r="F11" s="11"/>
      <c r="G11" s="11"/>
    </row>
    <row r="12" spans="1:7" ht="21.75" customHeight="1">
      <c r="A12" s="11"/>
      <c r="B12" s="26"/>
      <c r="C12" s="26"/>
      <c r="D12" s="26"/>
      <c r="E12" s="11"/>
      <c r="F12" s="11"/>
      <c r="G12" s="11"/>
    </row>
    <row r="13" spans="1:7" ht="21.75" customHeight="1">
      <c r="A13" s="11"/>
      <c r="B13" s="26"/>
      <c r="C13" s="26"/>
      <c r="D13" s="26"/>
      <c r="E13" s="11"/>
      <c r="F13" s="11"/>
      <c r="G13" s="11"/>
    </row>
    <row r="14" spans="1:7" ht="21.75" customHeight="1">
      <c r="A14" s="424" t="s">
        <v>78</v>
      </c>
      <c r="B14" s="425"/>
      <c r="C14" s="425"/>
      <c r="D14" s="425"/>
      <c r="E14" s="425"/>
      <c r="F14" s="426"/>
      <c r="G14" s="12"/>
    </row>
    <row r="15" spans="1:7" s="21" customFormat="1" ht="21.75" customHeight="1">
      <c r="A15" s="422" t="s">
        <v>33</v>
      </c>
      <c r="B15" s="423"/>
      <c r="C15" s="22"/>
      <c r="D15" s="22"/>
      <c r="E15" s="29"/>
      <c r="F15" s="29"/>
      <c r="G15" s="29"/>
    </row>
    <row r="16" ht="4.5" customHeight="1"/>
  </sheetData>
  <sheetProtection/>
  <mergeCells count="5">
    <mergeCell ref="A1:G1"/>
    <mergeCell ref="A2:G2"/>
    <mergeCell ref="A15:B15"/>
    <mergeCell ref="A10:F10"/>
    <mergeCell ref="A14:F14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colorId="8" workbookViewId="0" topLeftCell="A1">
      <selection activeCell="C22" sqref="C22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437" t="s">
        <v>56</v>
      </c>
      <c r="B1" s="437"/>
      <c r="C1" s="437"/>
      <c r="D1" s="437"/>
      <c r="E1" s="437"/>
      <c r="F1" s="437"/>
    </row>
    <row r="2" spans="1:6" ht="65.25" customHeight="1">
      <c r="A2" s="24" t="s">
        <v>18</v>
      </c>
      <c r="B2" s="24" t="s">
        <v>57</v>
      </c>
      <c r="C2" s="24" t="s">
        <v>58</v>
      </c>
      <c r="D2" s="7" t="s">
        <v>59</v>
      </c>
      <c r="E2" s="7" t="s">
        <v>60</v>
      </c>
      <c r="F2" s="7" t="s">
        <v>61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31" customFormat="1" ht="47.25" customHeight="1">
      <c r="A4" s="433" t="s">
        <v>6</v>
      </c>
      <c r="B4" s="436"/>
      <c r="C4" s="427"/>
      <c r="D4" s="427"/>
      <c r="E4" s="430"/>
      <c r="F4" s="30"/>
    </row>
    <row r="5" spans="1:6" s="31" customFormat="1" ht="47.25" customHeight="1">
      <c r="A5" s="434"/>
      <c r="B5" s="436"/>
      <c r="C5" s="428"/>
      <c r="D5" s="428"/>
      <c r="E5" s="431"/>
      <c r="F5" s="32"/>
    </row>
    <row r="6" spans="1:7" s="31" customFormat="1" ht="47.25" customHeight="1">
      <c r="A6" s="435"/>
      <c r="B6" s="436"/>
      <c r="C6" s="429"/>
      <c r="D6" s="429"/>
      <c r="E6" s="432"/>
      <c r="F6" s="32"/>
      <c r="G6" s="31" t="s">
        <v>62</v>
      </c>
    </row>
    <row r="7" spans="1:6" s="31" customFormat="1" ht="47.25" customHeight="1">
      <c r="A7" s="433" t="s">
        <v>7</v>
      </c>
      <c r="B7" s="436"/>
      <c r="C7" s="427"/>
      <c r="D7" s="427"/>
      <c r="E7" s="430"/>
      <c r="F7" s="30"/>
    </row>
    <row r="8" spans="1:6" s="31" customFormat="1" ht="47.25" customHeight="1">
      <c r="A8" s="434"/>
      <c r="B8" s="436"/>
      <c r="C8" s="428"/>
      <c r="D8" s="428"/>
      <c r="E8" s="431"/>
      <c r="F8" s="32"/>
    </row>
    <row r="9" spans="1:6" s="31" customFormat="1" ht="47.25" customHeight="1">
      <c r="A9" s="435"/>
      <c r="B9" s="436"/>
      <c r="C9" s="429"/>
      <c r="D9" s="429"/>
      <c r="E9" s="432"/>
      <c r="F9" s="32"/>
    </row>
    <row r="10" spans="1:6" ht="20.25" customHeight="1">
      <c r="A10" s="33" t="s">
        <v>8</v>
      </c>
      <c r="B10" s="33"/>
      <c r="C10" s="9"/>
      <c r="D10" s="9"/>
      <c r="E10" s="9"/>
      <c r="F10" s="9"/>
    </row>
    <row r="11" spans="1:6" ht="20.25" customHeight="1">
      <c r="A11" s="33" t="s">
        <v>0</v>
      </c>
      <c r="B11" s="33"/>
      <c r="C11" s="9"/>
      <c r="D11" s="9"/>
      <c r="E11" s="9"/>
      <c r="F11" s="9"/>
    </row>
  </sheetData>
  <sheetProtection/>
  <mergeCells count="11">
    <mergeCell ref="E4:E6"/>
    <mergeCell ref="C7:C9"/>
    <mergeCell ref="D7:D9"/>
    <mergeCell ref="E7:E9"/>
    <mergeCell ref="A7:A9"/>
    <mergeCell ref="B7:B9"/>
    <mergeCell ref="A1:F1"/>
    <mergeCell ref="A4:A6"/>
    <mergeCell ref="B4:B6"/>
    <mergeCell ref="C4:C6"/>
    <mergeCell ref="D4:D6"/>
  </mergeCells>
  <printOptions horizontalCentered="1"/>
  <pageMargins left="0.551181102362204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2.625" style="214" customWidth="1"/>
    <col min="2" max="2" width="26.375" style="214" customWidth="1"/>
    <col min="3" max="4" width="11.00390625" style="214" customWidth="1"/>
    <col min="5" max="5" width="11.25390625" style="214" customWidth="1"/>
    <col min="6" max="6" width="10.875" style="214" customWidth="1"/>
    <col min="7" max="7" width="11.00390625" style="214" customWidth="1"/>
    <col min="8" max="8" width="10.875" style="214" customWidth="1"/>
    <col min="9" max="9" width="11.125" style="214" customWidth="1"/>
    <col min="10" max="10" width="10.875" style="214" customWidth="1"/>
    <col min="11" max="11" width="11.00390625" style="214" customWidth="1"/>
    <col min="12" max="13" width="10.75390625" style="214" customWidth="1"/>
    <col min="14" max="14" width="10.875" style="214" bestFit="1" customWidth="1"/>
    <col min="15" max="16384" width="9.125" style="214" customWidth="1"/>
  </cols>
  <sheetData>
    <row r="1" ht="11.25">
      <c r="J1" s="214" t="s">
        <v>434</v>
      </c>
    </row>
    <row r="3" spans="1:14" ht="11.25">
      <c r="A3" s="440" t="s">
        <v>41</v>
      </c>
      <c r="B3" s="440" t="s">
        <v>42</v>
      </c>
      <c r="C3" s="212"/>
      <c r="D3" s="441" t="s">
        <v>407</v>
      </c>
      <c r="E3" s="442"/>
      <c r="F3" s="442"/>
      <c r="G3" s="442"/>
      <c r="H3" s="443"/>
      <c r="I3" s="134"/>
      <c r="J3" s="134"/>
      <c r="K3" s="213"/>
      <c r="L3" s="134"/>
      <c r="M3" s="134"/>
      <c r="N3" s="134"/>
    </row>
    <row r="4" spans="1:14" ht="11.25">
      <c r="A4" s="440"/>
      <c r="B4" s="440"/>
      <c r="C4" s="211">
        <v>2008</v>
      </c>
      <c r="D4" s="211">
        <v>2009</v>
      </c>
      <c r="E4" s="211">
        <v>2010</v>
      </c>
      <c r="F4" s="211">
        <v>2011</v>
      </c>
      <c r="G4" s="211">
        <v>2012</v>
      </c>
      <c r="H4" s="211">
        <v>2013</v>
      </c>
      <c r="I4" s="134">
        <v>2014</v>
      </c>
      <c r="J4" s="209">
        <v>2015</v>
      </c>
      <c r="K4" s="134">
        <v>2016</v>
      </c>
      <c r="L4" s="134">
        <v>2017</v>
      </c>
      <c r="M4" s="134">
        <v>2018</v>
      </c>
      <c r="N4" s="134">
        <v>2019</v>
      </c>
    </row>
    <row r="5" spans="1:14" ht="11.25">
      <c r="A5" s="216">
        <v>1</v>
      </c>
      <c r="B5" s="216">
        <v>2</v>
      </c>
      <c r="C5" s="216">
        <v>3</v>
      </c>
      <c r="D5" s="216">
        <v>4</v>
      </c>
      <c r="E5" s="216">
        <v>5</v>
      </c>
      <c r="F5" s="216">
        <v>6</v>
      </c>
      <c r="G5" s="216">
        <v>7</v>
      </c>
      <c r="H5" s="216">
        <v>8</v>
      </c>
      <c r="I5" s="134">
        <v>9</v>
      </c>
      <c r="J5" s="209">
        <v>10</v>
      </c>
      <c r="K5" s="134">
        <v>11</v>
      </c>
      <c r="L5" s="134"/>
      <c r="M5" s="134"/>
      <c r="N5" s="134"/>
    </row>
    <row r="6" spans="1:14" ht="11.25">
      <c r="A6" s="217">
        <v>1</v>
      </c>
      <c r="B6" s="218" t="s">
        <v>334</v>
      </c>
      <c r="C6" s="219">
        <f>SUM(C8+C13)</f>
        <v>11435500</v>
      </c>
      <c r="D6" s="219">
        <f>SUM(D8+D13)</f>
        <v>13710464</v>
      </c>
      <c r="E6" s="219">
        <f>SUM(E8+E13)</f>
        <v>14652732.22</v>
      </c>
      <c r="F6" s="219">
        <f>SUM(F8+F13)</f>
        <v>15317488.5</v>
      </c>
      <c r="G6" s="219">
        <f>SUM(G8)</f>
        <v>12309755</v>
      </c>
      <c r="H6" s="219">
        <f>SUM(H8+H13)</f>
        <v>12900000</v>
      </c>
      <c r="I6" s="219">
        <f>SUM(I8+I13)</f>
        <v>12950000</v>
      </c>
      <c r="J6" s="220">
        <f>SUM(J8)</f>
        <v>13130000</v>
      </c>
      <c r="K6" s="219">
        <f>SUM(K8)</f>
        <v>13520000</v>
      </c>
      <c r="L6" s="221">
        <f>SUM(L8)</f>
        <v>13520000</v>
      </c>
      <c r="M6" s="221">
        <f>SUM(M8)</f>
        <v>13820000</v>
      </c>
      <c r="N6" s="221">
        <f>SUM(N8)</f>
        <v>14000000</v>
      </c>
    </row>
    <row r="7" spans="1:14" ht="11.25">
      <c r="A7" s="216"/>
      <c r="B7" s="222" t="s">
        <v>335</v>
      </c>
      <c r="C7" s="135"/>
      <c r="D7" s="135"/>
      <c r="E7" s="135"/>
      <c r="F7" s="135"/>
      <c r="G7" s="135"/>
      <c r="H7" s="135"/>
      <c r="I7" s="135"/>
      <c r="J7" s="210"/>
      <c r="K7" s="135"/>
      <c r="L7" s="223"/>
      <c r="M7" s="135"/>
      <c r="N7" s="135"/>
    </row>
    <row r="8" spans="1:14" ht="11.25">
      <c r="A8" s="224">
        <v>2</v>
      </c>
      <c r="B8" s="225" t="s">
        <v>336</v>
      </c>
      <c r="C8" s="226">
        <f>SUM(C10:C12)</f>
        <v>11435500</v>
      </c>
      <c r="D8" s="226">
        <f>SUM(D9:D12)</f>
        <v>11824921</v>
      </c>
      <c r="E8" s="226">
        <v>12430064.22</v>
      </c>
      <c r="F8" s="226">
        <v>12384103.5</v>
      </c>
      <c r="G8" s="226">
        <f>SUM(G10:G12)</f>
        <v>12309755</v>
      </c>
      <c r="H8" s="226">
        <v>12400000</v>
      </c>
      <c r="I8" s="226">
        <f>SUM(I10:I12)</f>
        <v>12950000</v>
      </c>
      <c r="J8" s="227">
        <f>SUM(J10:J12)</f>
        <v>13130000</v>
      </c>
      <c r="K8" s="226">
        <v>13520000</v>
      </c>
      <c r="L8" s="221">
        <f>SUM(L10:L12)</f>
        <v>13520000</v>
      </c>
      <c r="M8" s="219">
        <v>13820000</v>
      </c>
      <c r="N8" s="219">
        <v>14000000</v>
      </c>
    </row>
    <row r="9" spans="1:14" ht="11.25">
      <c r="A9" s="216"/>
      <c r="B9" s="222" t="s">
        <v>335</v>
      </c>
      <c r="C9" s="135"/>
      <c r="D9" s="135"/>
      <c r="E9" s="135"/>
      <c r="F9" s="135"/>
      <c r="G9" s="135"/>
      <c r="H9" s="135"/>
      <c r="I9" s="135"/>
      <c r="J9" s="210"/>
      <c r="K9" s="135"/>
      <c r="L9" s="223"/>
      <c r="M9" s="135"/>
      <c r="N9" s="135"/>
    </row>
    <row r="10" spans="1:15" ht="11.25">
      <c r="A10" s="216">
        <v>3</v>
      </c>
      <c r="B10" s="228" t="s">
        <v>396</v>
      </c>
      <c r="C10" s="136">
        <v>3328733</v>
      </c>
      <c r="D10" s="136">
        <v>3955808</v>
      </c>
      <c r="E10" s="136">
        <v>3824059</v>
      </c>
      <c r="F10" s="136">
        <v>3351597</v>
      </c>
      <c r="G10" s="136">
        <v>3490300</v>
      </c>
      <c r="H10" s="136">
        <v>3330000</v>
      </c>
      <c r="I10" s="135">
        <v>3420000</v>
      </c>
      <c r="J10" s="210">
        <v>3510000</v>
      </c>
      <c r="K10" s="135">
        <v>3600000</v>
      </c>
      <c r="L10" s="223">
        <v>3650000</v>
      </c>
      <c r="M10" s="135">
        <v>3950000</v>
      </c>
      <c r="N10" s="135">
        <v>3980000</v>
      </c>
      <c r="O10" s="215"/>
    </row>
    <row r="11" spans="1:15" ht="11.25">
      <c r="A11" s="216">
        <v>4</v>
      </c>
      <c r="B11" s="228" t="s">
        <v>337</v>
      </c>
      <c r="C11" s="136">
        <v>5356038</v>
      </c>
      <c r="D11" s="136">
        <v>5471053</v>
      </c>
      <c r="E11" s="136">
        <v>6167805</v>
      </c>
      <c r="F11" s="136">
        <v>6217765</v>
      </c>
      <c r="G11" s="136">
        <v>6363000</v>
      </c>
      <c r="H11" s="136">
        <v>6520000</v>
      </c>
      <c r="I11" s="135">
        <v>6600000</v>
      </c>
      <c r="J11" s="210">
        <v>6650000</v>
      </c>
      <c r="K11" s="135">
        <v>6700000</v>
      </c>
      <c r="L11" s="223">
        <v>6720000</v>
      </c>
      <c r="M11" s="135">
        <v>6720000</v>
      </c>
      <c r="N11" s="135">
        <v>6750000</v>
      </c>
      <c r="O11" s="215"/>
    </row>
    <row r="12" spans="1:15" ht="18" customHeight="1">
      <c r="A12" s="216">
        <v>5</v>
      </c>
      <c r="B12" s="228" t="s">
        <v>338</v>
      </c>
      <c r="C12" s="136">
        <v>2750729</v>
      </c>
      <c r="D12" s="136">
        <v>2398060</v>
      </c>
      <c r="E12" s="136">
        <v>2318136</v>
      </c>
      <c r="F12" s="136">
        <v>2181638</v>
      </c>
      <c r="G12" s="136">
        <v>2456455</v>
      </c>
      <c r="H12" s="136">
        <v>2550000</v>
      </c>
      <c r="I12" s="135">
        <v>2930000</v>
      </c>
      <c r="J12" s="210">
        <v>2970000</v>
      </c>
      <c r="K12" s="135">
        <v>3220000</v>
      </c>
      <c r="L12" s="223">
        <v>3150000</v>
      </c>
      <c r="M12" s="135">
        <v>3150000</v>
      </c>
      <c r="N12" s="135">
        <v>3270000</v>
      </c>
      <c r="O12" s="215"/>
    </row>
    <row r="13" spans="1:14" ht="14.25" customHeight="1">
      <c r="A13" s="224">
        <v>6</v>
      </c>
      <c r="B13" s="225" t="s">
        <v>339</v>
      </c>
      <c r="C13" s="229">
        <f>SUM(C16)</f>
        <v>0</v>
      </c>
      <c r="D13" s="229">
        <f>SUM(D14:D16)</f>
        <v>1885543</v>
      </c>
      <c r="E13" s="229">
        <f>SUM(E16)</f>
        <v>2222668</v>
      </c>
      <c r="F13" s="229">
        <f>SUM(F16)</f>
        <v>2933385</v>
      </c>
      <c r="G13" s="229"/>
      <c r="H13" s="229">
        <v>500000</v>
      </c>
      <c r="I13" s="226"/>
      <c r="J13" s="227"/>
      <c r="K13" s="230"/>
      <c r="L13" s="223"/>
      <c r="M13" s="135"/>
      <c r="N13" s="135"/>
    </row>
    <row r="14" spans="1:14" ht="11.25">
      <c r="A14" s="216"/>
      <c r="B14" s="222" t="s">
        <v>340</v>
      </c>
      <c r="C14" s="136"/>
      <c r="D14" s="136"/>
      <c r="E14" s="136"/>
      <c r="F14" s="136"/>
      <c r="G14" s="136"/>
      <c r="H14" s="136"/>
      <c r="I14" s="135"/>
      <c r="J14" s="210"/>
      <c r="K14" s="231"/>
      <c r="L14" s="223"/>
      <c r="M14" s="135"/>
      <c r="N14" s="135"/>
    </row>
    <row r="15" spans="1:14" ht="15.75" customHeight="1">
      <c r="A15" s="216">
        <v>7</v>
      </c>
      <c r="B15" s="228" t="s">
        <v>341</v>
      </c>
      <c r="C15" s="136"/>
      <c r="D15" s="136">
        <v>50200</v>
      </c>
      <c r="E15" s="136">
        <v>4180.33</v>
      </c>
      <c r="F15" s="136"/>
      <c r="G15" s="136"/>
      <c r="H15" s="136">
        <v>500000</v>
      </c>
      <c r="I15" s="135"/>
      <c r="J15" s="210"/>
      <c r="K15" s="231"/>
      <c r="L15" s="223"/>
      <c r="M15" s="135"/>
      <c r="N15" s="135"/>
    </row>
    <row r="16" spans="1:14" ht="22.5" customHeight="1">
      <c r="A16" s="216">
        <v>8</v>
      </c>
      <c r="B16" s="228" t="s">
        <v>342</v>
      </c>
      <c r="C16" s="136">
        <v>0</v>
      </c>
      <c r="D16" s="136">
        <v>1835343</v>
      </c>
      <c r="E16" s="136">
        <v>2222668</v>
      </c>
      <c r="F16" s="136">
        <v>2933385</v>
      </c>
      <c r="G16" s="136"/>
      <c r="H16" s="136"/>
      <c r="I16" s="135"/>
      <c r="J16" s="210"/>
      <c r="K16" s="135"/>
      <c r="L16" s="223"/>
      <c r="M16" s="135"/>
      <c r="N16" s="135"/>
    </row>
    <row r="17" spans="1:14" ht="11.25">
      <c r="A17" s="217">
        <v>9</v>
      </c>
      <c r="B17" s="218" t="s">
        <v>343</v>
      </c>
      <c r="C17" s="219">
        <f aca="true" t="shared" si="0" ref="C17:I17">SUM(C19+C23)</f>
        <v>11776658</v>
      </c>
      <c r="D17" s="219">
        <f t="shared" si="0"/>
        <v>15355861</v>
      </c>
      <c r="E17" s="219">
        <f t="shared" si="0"/>
        <v>15684556.35</v>
      </c>
      <c r="F17" s="219">
        <f t="shared" si="0"/>
        <v>17451488.5</v>
      </c>
      <c r="G17" s="219">
        <f t="shared" si="0"/>
        <v>11522555</v>
      </c>
      <c r="H17" s="219">
        <f t="shared" si="0"/>
        <v>11940000</v>
      </c>
      <c r="I17" s="219">
        <f t="shared" si="0"/>
        <v>11817432</v>
      </c>
      <c r="J17" s="219">
        <v>11997432</v>
      </c>
      <c r="K17" s="219">
        <f>SUM(K19+K23)</f>
        <v>12740000</v>
      </c>
      <c r="L17" s="221">
        <f>SUM(L19+L23)</f>
        <v>12855600</v>
      </c>
      <c r="M17" s="221">
        <f>SUM(M19+M23)</f>
        <v>13510000</v>
      </c>
      <c r="N17" s="221">
        <f>SUM(N19+N23)</f>
        <v>13617723</v>
      </c>
    </row>
    <row r="18" spans="1:14" ht="11.25">
      <c r="A18" s="216"/>
      <c r="B18" s="222" t="s">
        <v>335</v>
      </c>
      <c r="C18" s="135"/>
      <c r="D18" s="135"/>
      <c r="E18" s="135"/>
      <c r="F18" s="135"/>
      <c r="G18" s="135"/>
      <c r="H18" s="135"/>
      <c r="I18" s="135"/>
      <c r="J18" s="135"/>
      <c r="K18" s="135"/>
      <c r="L18" s="223"/>
      <c r="M18" s="135"/>
      <c r="N18" s="135"/>
    </row>
    <row r="19" spans="1:14" ht="15.75" customHeight="1">
      <c r="A19" s="224">
        <v>10</v>
      </c>
      <c r="B19" s="225" t="s">
        <v>344</v>
      </c>
      <c r="C19" s="229">
        <v>9471057</v>
      </c>
      <c r="D19" s="229">
        <v>10208326</v>
      </c>
      <c r="E19" s="229">
        <v>11374224.58</v>
      </c>
      <c r="F19" s="229">
        <v>11290365.5</v>
      </c>
      <c r="G19" s="229">
        <v>10795368</v>
      </c>
      <c r="H19" s="229">
        <v>10722568</v>
      </c>
      <c r="I19" s="226">
        <v>11000432</v>
      </c>
      <c r="J19" s="226">
        <v>11100000</v>
      </c>
      <c r="K19" s="226">
        <v>11500000</v>
      </c>
      <c r="L19" s="221">
        <v>11722592</v>
      </c>
      <c r="M19" s="219">
        <v>12146000</v>
      </c>
      <c r="N19" s="219">
        <v>12825000</v>
      </c>
    </row>
    <row r="20" spans="1:14" ht="11.25">
      <c r="A20" s="216"/>
      <c r="B20" s="222" t="s">
        <v>340</v>
      </c>
      <c r="C20" s="136"/>
      <c r="D20" s="136"/>
      <c r="E20" s="136"/>
      <c r="F20" s="136"/>
      <c r="G20" s="136"/>
      <c r="H20" s="136"/>
      <c r="I20" s="135"/>
      <c r="J20" s="135"/>
      <c r="K20" s="135"/>
      <c r="L20" s="223"/>
      <c r="M20" s="135"/>
      <c r="N20" s="135"/>
    </row>
    <row r="21" spans="1:14" ht="15.75" customHeight="1">
      <c r="A21" s="216">
        <v>11</v>
      </c>
      <c r="B21" s="228" t="s">
        <v>345</v>
      </c>
      <c r="C21" s="136">
        <v>71033.92</v>
      </c>
      <c r="D21" s="136">
        <v>49902</v>
      </c>
      <c r="E21" s="136">
        <v>143342.87</v>
      </c>
      <c r="F21" s="136">
        <v>220000</v>
      </c>
      <c r="G21" s="136">
        <v>264679</v>
      </c>
      <c r="H21" s="136">
        <v>200000</v>
      </c>
      <c r="I21" s="135">
        <v>162686</v>
      </c>
      <c r="J21" s="135">
        <v>118969</v>
      </c>
      <c r="K21" s="135">
        <v>64881</v>
      </c>
      <c r="L21" s="223">
        <v>56000</v>
      </c>
      <c r="M21" s="135">
        <v>46000</v>
      </c>
      <c r="N21" s="135">
        <v>25000</v>
      </c>
    </row>
    <row r="22" spans="1:14" ht="16.5" customHeight="1">
      <c r="A22" s="216">
        <v>12</v>
      </c>
      <c r="B22" s="228" t="s">
        <v>346</v>
      </c>
      <c r="C22" s="136">
        <v>42468.15</v>
      </c>
      <c r="D22" s="136">
        <v>0</v>
      </c>
      <c r="E22" s="136">
        <v>0</v>
      </c>
      <c r="F22" s="136"/>
      <c r="G22" s="136"/>
      <c r="H22" s="136"/>
      <c r="I22" s="135"/>
      <c r="J22" s="135"/>
      <c r="K22" s="135"/>
      <c r="L22" s="223"/>
      <c r="M22" s="135"/>
      <c r="N22" s="135"/>
    </row>
    <row r="23" spans="1:14" ht="16.5" customHeight="1">
      <c r="A23" s="224">
        <v>13</v>
      </c>
      <c r="B23" s="225" t="s">
        <v>347</v>
      </c>
      <c r="C23" s="229">
        <v>2305601</v>
      </c>
      <c r="D23" s="229">
        <v>5147535</v>
      </c>
      <c r="E23" s="229">
        <v>4310331.77</v>
      </c>
      <c r="F23" s="229">
        <v>6161123</v>
      </c>
      <c r="G23" s="229">
        <v>727187</v>
      </c>
      <c r="H23" s="229">
        <v>1217432</v>
      </c>
      <c r="I23" s="226">
        <v>817000</v>
      </c>
      <c r="J23" s="226">
        <v>897432</v>
      </c>
      <c r="K23" s="226">
        <v>1240000</v>
      </c>
      <c r="L23" s="219">
        <v>1133008</v>
      </c>
      <c r="M23" s="219">
        <v>1364000</v>
      </c>
      <c r="N23" s="219">
        <v>792723</v>
      </c>
    </row>
    <row r="24" spans="1:14" ht="16.5" customHeight="1">
      <c r="A24" s="216">
        <v>14</v>
      </c>
      <c r="B24" s="218" t="s">
        <v>348</v>
      </c>
      <c r="C24" s="135">
        <f aca="true" t="shared" si="1" ref="C24:N24">SUM(C6-C17)</f>
        <v>-341158</v>
      </c>
      <c r="D24" s="232">
        <f t="shared" si="1"/>
        <v>-1645397</v>
      </c>
      <c r="E24" s="135">
        <f t="shared" si="1"/>
        <v>-1031824.129999999</v>
      </c>
      <c r="F24" s="135">
        <f t="shared" si="1"/>
        <v>-2134000</v>
      </c>
      <c r="G24" s="135">
        <f t="shared" si="1"/>
        <v>787200</v>
      </c>
      <c r="H24" s="135">
        <f t="shared" si="1"/>
        <v>960000</v>
      </c>
      <c r="I24" s="135">
        <f t="shared" si="1"/>
        <v>1132568</v>
      </c>
      <c r="J24" s="135">
        <f t="shared" si="1"/>
        <v>1132568</v>
      </c>
      <c r="K24" s="135">
        <v>660000</v>
      </c>
      <c r="L24" s="135">
        <f t="shared" si="1"/>
        <v>664400</v>
      </c>
      <c r="M24" s="135">
        <f t="shared" si="1"/>
        <v>310000</v>
      </c>
      <c r="N24" s="135">
        <f t="shared" si="1"/>
        <v>382277</v>
      </c>
    </row>
    <row r="25" spans="1:14" ht="11.25">
      <c r="A25" s="216">
        <v>15</v>
      </c>
      <c r="B25" s="218" t="s">
        <v>349</v>
      </c>
      <c r="C25" s="135">
        <f aca="true" t="shared" si="2" ref="C25:N25">SUM(C26-C42)</f>
        <v>615523</v>
      </c>
      <c r="D25" s="232">
        <f t="shared" si="2"/>
        <v>1748365</v>
      </c>
      <c r="E25" s="135">
        <f t="shared" si="2"/>
        <v>1233282.6</v>
      </c>
      <c r="F25" s="135">
        <f t="shared" si="2"/>
        <v>2134000</v>
      </c>
      <c r="G25" s="135">
        <f t="shared" si="2"/>
        <v>-787200</v>
      </c>
      <c r="H25" s="135">
        <f t="shared" si="2"/>
        <v>-960000</v>
      </c>
      <c r="I25" s="135">
        <f t="shared" si="2"/>
        <v>-1132568</v>
      </c>
      <c r="J25" s="135">
        <f t="shared" si="2"/>
        <v>-1132568</v>
      </c>
      <c r="K25" s="135">
        <f t="shared" si="2"/>
        <v>-660000</v>
      </c>
      <c r="L25" s="135">
        <f t="shared" si="2"/>
        <v>-664400</v>
      </c>
      <c r="M25" s="135">
        <f t="shared" si="2"/>
        <v>-310000</v>
      </c>
      <c r="N25" s="135">
        <f t="shared" si="2"/>
        <v>-382277</v>
      </c>
    </row>
    <row r="26" spans="1:14" ht="14.25" customHeight="1">
      <c r="A26" s="216">
        <v>16</v>
      </c>
      <c r="B26" s="218" t="s">
        <v>397</v>
      </c>
      <c r="C26" s="135">
        <f>SUM(C28+C40)</f>
        <v>1544768</v>
      </c>
      <c r="D26" s="135">
        <f>SUM(D28+D40)</f>
        <v>2574364</v>
      </c>
      <c r="E26" s="135">
        <f>SUM(E28+E40)</f>
        <v>2023353</v>
      </c>
      <c r="F26" s="135">
        <f>SUM(F28:F40)</f>
        <v>3247585</v>
      </c>
      <c r="G26" s="135">
        <f>SUM(G28+G40)</f>
        <v>0</v>
      </c>
      <c r="H26" s="135">
        <f aca="true" t="shared" si="3" ref="H26:N26">SUM(H28+H40)</f>
        <v>0</v>
      </c>
      <c r="I26" s="135">
        <f t="shared" si="3"/>
        <v>0</v>
      </c>
      <c r="J26" s="135">
        <f t="shared" si="3"/>
        <v>0</v>
      </c>
      <c r="K26" s="135">
        <f t="shared" si="3"/>
        <v>0</v>
      </c>
      <c r="L26" s="135">
        <f t="shared" si="3"/>
        <v>0</v>
      </c>
      <c r="M26" s="135">
        <f t="shared" si="3"/>
        <v>0</v>
      </c>
      <c r="N26" s="135">
        <f t="shared" si="3"/>
        <v>0</v>
      </c>
    </row>
    <row r="27" spans="1:14" ht="11.25">
      <c r="A27" s="216"/>
      <c r="B27" s="222" t="s">
        <v>335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</row>
    <row r="28" spans="1:14" ht="15" customHeight="1">
      <c r="A28" s="216">
        <v>17</v>
      </c>
      <c r="B28" s="222" t="s">
        <v>350</v>
      </c>
      <c r="C28" s="136">
        <v>1000000</v>
      </c>
      <c r="D28" s="136">
        <v>2300000</v>
      </c>
      <c r="E28" s="136">
        <v>1920385</v>
      </c>
      <c r="F28" s="136">
        <v>3040000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</row>
    <row r="29" spans="1:14" ht="11.25">
      <c r="A29" s="216"/>
      <c r="B29" s="222" t="s">
        <v>5</v>
      </c>
      <c r="C29" s="136"/>
      <c r="D29" s="136"/>
      <c r="E29" s="136"/>
      <c r="F29" s="136"/>
      <c r="G29" s="136"/>
      <c r="H29" s="136"/>
      <c r="I29" s="135"/>
      <c r="J29" s="135"/>
      <c r="K29" s="135"/>
      <c r="L29" s="135"/>
      <c r="M29" s="135"/>
      <c r="N29" s="135"/>
    </row>
    <row r="30" spans="1:14" ht="43.5" customHeight="1">
      <c r="A30" s="216">
        <v>18</v>
      </c>
      <c r="B30" s="222" t="s">
        <v>351</v>
      </c>
      <c r="C30" s="136"/>
      <c r="D30" s="136"/>
      <c r="E30" s="136"/>
      <c r="F30" s="136"/>
      <c r="G30" s="136"/>
      <c r="H30" s="136"/>
      <c r="I30" s="135"/>
      <c r="J30" s="135"/>
      <c r="K30" s="135"/>
      <c r="L30" s="135"/>
      <c r="M30" s="135"/>
      <c r="N30" s="135"/>
    </row>
    <row r="31" spans="1:14" ht="11.25">
      <c r="A31" s="216">
        <v>19</v>
      </c>
      <c r="B31" s="222" t="s">
        <v>352</v>
      </c>
      <c r="C31" s="136"/>
      <c r="D31" s="136"/>
      <c r="E31" s="136"/>
      <c r="F31" s="136"/>
      <c r="G31" s="136"/>
      <c r="H31" s="136"/>
      <c r="I31" s="135"/>
      <c r="J31" s="135"/>
      <c r="K31" s="135"/>
      <c r="L31" s="135"/>
      <c r="M31" s="135"/>
      <c r="N31" s="135"/>
    </row>
    <row r="32" spans="1:14" ht="11.25">
      <c r="A32" s="216">
        <v>20</v>
      </c>
      <c r="B32" s="222" t="s">
        <v>353</v>
      </c>
      <c r="C32" s="136"/>
      <c r="D32" s="136"/>
      <c r="E32" s="136"/>
      <c r="F32" s="136"/>
      <c r="G32" s="136"/>
      <c r="H32" s="136"/>
      <c r="I32" s="135"/>
      <c r="J32" s="135"/>
      <c r="K32" s="135"/>
      <c r="L32" s="135"/>
      <c r="M32" s="135"/>
      <c r="N32" s="135"/>
    </row>
    <row r="33" spans="1:14" ht="11.25">
      <c r="A33" s="216">
        <v>21</v>
      </c>
      <c r="B33" s="222" t="s">
        <v>354</v>
      </c>
      <c r="C33" s="136"/>
      <c r="D33" s="136"/>
      <c r="E33" s="136"/>
      <c r="F33" s="136"/>
      <c r="G33" s="136"/>
      <c r="H33" s="136"/>
      <c r="I33" s="135"/>
      <c r="J33" s="135"/>
      <c r="K33" s="135"/>
      <c r="L33" s="135"/>
      <c r="M33" s="135"/>
      <c r="N33" s="135"/>
    </row>
    <row r="34" spans="1:14" ht="11.25">
      <c r="A34" s="216"/>
      <c r="B34" s="222" t="s">
        <v>5</v>
      </c>
      <c r="C34" s="136"/>
      <c r="D34" s="136"/>
      <c r="E34" s="136"/>
      <c r="F34" s="136"/>
      <c r="G34" s="136"/>
      <c r="H34" s="136"/>
      <c r="I34" s="135"/>
      <c r="J34" s="135"/>
      <c r="K34" s="135"/>
      <c r="L34" s="135"/>
      <c r="M34" s="135"/>
      <c r="N34" s="135"/>
    </row>
    <row r="35" spans="1:14" ht="42.75" customHeight="1">
      <c r="A35" s="216">
        <v>22</v>
      </c>
      <c r="B35" s="222" t="s">
        <v>351</v>
      </c>
      <c r="C35" s="136"/>
      <c r="D35" s="136"/>
      <c r="E35" s="136"/>
      <c r="F35" s="136"/>
      <c r="G35" s="136"/>
      <c r="H35" s="136"/>
      <c r="I35" s="135"/>
      <c r="J35" s="135"/>
      <c r="K35" s="135"/>
      <c r="L35" s="135"/>
      <c r="M35" s="135"/>
      <c r="N35" s="135"/>
    </row>
    <row r="36" spans="1:14" ht="27" customHeight="1">
      <c r="A36" s="216">
        <v>23</v>
      </c>
      <c r="B36" s="222" t="s">
        <v>355</v>
      </c>
      <c r="C36" s="136"/>
      <c r="D36" s="136"/>
      <c r="E36" s="136"/>
      <c r="F36" s="136"/>
      <c r="G36" s="136"/>
      <c r="H36" s="136"/>
      <c r="I36" s="135"/>
      <c r="J36" s="135"/>
      <c r="K36" s="135"/>
      <c r="L36" s="135"/>
      <c r="M36" s="135"/>
      <c r="N36" s="135"/>
    </row>
    <row r="37" spans="1:14" ht="11.25">
      <c r="A37" s="216"/>
      <c r="B37" s="222" t="s">
        <v>5</v>
      </c>
      <c r="C37" s="136"/>
      <c r="D37" s="136"/>
      <c r="E37" s="136"/>
      <c r="F37" s="136"/>
      <c r="G37" s="136"/>
      <c r="H37" s="136"/>
      <c r="I37" s="135"/>
      <c r="J37" s="135"/>
      <c r="K37" s="135"/>
      <c r="L37" s="135"/>
      <c r="M37" s="135"/>
      <c r="N37" s="135"/>
    </row>
    <row r="38" spans="1:14" ht="38.25" customHeight="1">
      <c r="A38" s="216">
        <v>24</v>
      </c>
      <c r="B38" s="222" t="s">
        <v>351</v>
      </c>
      <c r="C38" s="136"/>
      <c r="D38" s="136"/>
      <c r="E38" s="136"/>
      <c r="F38" s="136"/>
      <c r="G38" s="136"/>
      <c r="H38" s="136"/>
      <c r="I38" s="135"/>
      <c r="J38" s="135"/>
      <c r="K38" s="135"/>
      <c r="L38" s="135"/>
      <c r="M38" s="135"/>
      <c r="N38" s="135"/>
    </row>
    <row r="39" spans="1:14" ht="11.25">
      <c r="A39" s="216">
        <v>25</v>
      </c>
      <c r="B39" s="134" t="s">
        <v>356</v>
      </c>
      <c r="C39" s="136"/>
      <c r="D39" s="136"/>
      <c r="E39" s="136"/>
      <c r="F39" s="136"/>
      <c r="G39" s="136"/>
      <c r="H39" s="136"/>
      <c r="I39" s="135"/>
      <c r="J39" s="135"/>
      <c r="K39" s="135"/>
      <c r="L39" s="135"/>
      <c r="M39" s="135"/>
      <c r="N39" s="135"/>
    </row>
    <row r="40" spans="1:14" ht="11.25">
      <c r="A40" s="216">
        <v>26</v>
      </c>
      <c r="B40" s="222" t="s">
        <v>357</v>
      </c>
      <c r="C40" s="136">
        <v>544768</v>
      </c>
      <c r="D40" s="136">
        <v>274364</v>
      </c>
      <c r="E40" s="136">
        <v>102968</v>
      </c>
      <c r="F40" s="136">
        <v>207585</v>
      </c>
      <c r="G40" s="136"/>
      <c r="H40" s="136"/>
      <c r="I40" s="135"/>
      <c r="J40" s="135"/>
      <c r="K40" s="135"/>
      <c r="L40" s="135"/>
      <c r="M40" s="135"/>
      <c r="N40" s="135"/>
    </row>
    <row r="41" spans="1:14" ht="11.25">
      <c r="A41" s="216">
        <v>27</v>
      </c>
      <c r="B41" s="222" t="s">
        <v>358</v>
      </c>
      <c r="C41" s="136"/>
      <c r="D41" s="136"/>
      <c r="E41" s="136"/>
      <c r="F41" s="136"/>
      <c r="G41" s="136"/>
      <c r="H41" s="136"/>
      <c r="I41" s="135"/>
      <c r="J41" s="135"/>
      <c r="K41" s="135"/>
      <c r="L41" s="135"/>
      <c r="M41" s="135"/>
      <c r="N41" s="135"/>
    </row>
    <row r="42" spans="1:14" ht="11.25">
      <c r="A42" s="216">
        <v>28</v>
      </c>
      <c r="B42" s="218" t="s">
        <v>398</v>
      </c>
      <c r="C42" s="135">
        <f aca="true" t="shared" si="4" ref="C42:J42">SUM(C44)</f>
        <v>929245</v>
      </c>
      <c r="D42" s="135">
        <f t="shared" si="4"/>
        <v>825999</v>
      </c>
      <c r="E42" s="135">
        <f t="shared" si="4"/>
        <v>790070.4</v>
      </c>
      <c r="F42" s="135">
        <f t="shared" si="4"/>
        <v>1113585</v>
      </c>
      <c r="G42" s="135">
        <f>SUM(G44)</f>
        <v>787200</v>
      </c>
      <c r="H42" s="135">
        <f>SUM(H44)</f>
        <v>960000</v>
      </c>
      <c r="I42" s="135">
        <f t="shared" si="4"/>
        <v>1132568</v>
      </c>
      <c r="J42" s="135">
        <f t="shared" si="4"/>
        <v>1132568</v>
      </c>
      <c r="K42" s="135">
        <f>SUM(K44)</f>
        <v>660000</v>
      </c>
      <c r="L42" s="135">
        <f>SUM(L44)</f>
        <v>664400</v>
      </c>
      <c r="M42" s="135">
        <f>SUM(M44)</f>
        <v>310000</v>
      </c>
      <c r="N42" s="135">
        <f>SUM(N44)</f>
        <v>382277</v>
      </c>
    </row>
    <row r="43" spans="1:14" ht="11.25">
      <c r="A43" s="216"/>
      <c r="B43" s="222" t="s">
        <v>335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</row>
    <row r="44" spans="1:14" ht="22.5">
      <c r="A44" s="216">
        <v>29</v>
      </c>
      <c r="B44" s="222" t="s">
        <v>359</v>
      </c>
      <c r="C44" s="136">
        <v>929245</v>
      </c>
      <c r="D44" s="136">
        <v>825999</v>
      </c>
      <c r="E44" s="136">
        <v>790070.4</v>
      </c>
      <c r="F44" s="136">
        <v>1113585</v>
      </c>
      <c r="G44" s="136">
        <v>787200</v>
      </c>
      <c r="H44" s="136">
        <v>960000</v>
      </c>
      <c r="I44" s="135">
        <v>1132568</v>
      </c>
      <c r="J44" s="135">
        <v>1132568</v>
      </c>
      <c r="K44" s="135">
        <v>660000</v>
      </c>
      <c r="L44" s="135">
        <v>664400</v>
      </c>
      <c r="M44" s="135">
        <v>310000</v>
      </c>
      <c r="N44" s="135">
        <v>382277</v>
      </c>
    </row>
    <row r="45" spans="1:14" ht="11.25">
      <c r="A45" s="216"/>
      <c r="B45" s="222" t="s">
        <v>5</v>
      </c>
      <c r="C45" s="136"/>
      <c r="D45" s="136"/>
      <c r="E45" s="136"/>
      <c r="F45" s="136"/>
      <c r="G45" s="136"/>
      <c r="H45" s="136"/>
      <c r="I45" s="135"/>
      <c r="J45" s="135"/>
      <c r="K45" s="135"/>
      <c r="L45" s="135"/>
      <c r="M45" s="135"/>
      <c r="N45" s="135"/>
    </row>
    <row r="46" spans="1:14" ht="45" customHeight="1">
      <c r="A46" s="216">
        <v>30</v>
      </c>
      <c r="B46" s="222" t="s">
        <v>351</v>
      </c>
      <c r="C46" s="136"/>
      <c r="D46" s="136"/>
      <c r="E46" s="136"/>
      <c r="F46" s="136"/>
      <c r="G46" s="136"/>
      <c r="H46" s="136"/>
      <c r="I46" s="135"/>
      <c r="J46" s="135"/>
      <c r="K46" s="135"/>
      <c r="L46" s="135"/>
      <c r="M46" s="135"/>
      <c r="N46" s="135"/>
    </row>
    <row r="47" spans="1:14" ht="11.25">
      <c r="A47" s="216">
        <v>31</v>
      </c>
      <c r="B47" s="222" t="s">
        <v>205</v>
      </c>
      <c r="C47" s="136"/>
      <c r="D47" s="136"/>
      <c r="E47" s="136"/>
      <c r="F47" s="136"/>
      <c r="G47" s="136"/>
      <c r="H47" s="136"/>
      <c r="I47" s="134"/>
      <c r="J47" s="134"/>
      <c r="K47" s="134"/>
      <c r="L47" s="134"/>
      <c r="M47" s="135"/>
      <c r="N47" s="135"/>
    </row>
    <row r="48" spans="1:14" ht="11.25">
      <c r="A48" s="216">
        <v>32</v>
      </c>
      <c r="B48" s="222" t="s">
        <v>360</v>
      </c>
      <c r="C48" s="136"/>
      <c r="D48" s="136"/>
      <c r="E48" s="136"/>
      <c r="F48" s="136"/>
      <c r="G48" s="136"/>
      <c r="H48" s="136"/>
      <c r="I48" s="134"/>
      <c r="J48" s="134"/>
      <c r="K48" s="134"/>
      <c r="L48" s="134"/>
      <c r="M48" s="135"/>
      <c r="N48" s="135"/>
    </row>
    <row r="49" spans="1:14" ht="11.25">
      <c r="A49" s="216">
        <v>33</v>
      </c>
      <c r="B49" s="222" t="s">
        <v>361</v>
      </c>
      <c r="C49" s="136"/>
      <c r="D49" s="136"/>
      <c r="E49" s="136"/>
      <c r="F49" s="136"/>
      <c r="G49" s="136"/>
      <c r="H49" s="136"/>
      <c r="I49" s="134"/>
      <c r="J49" s="134"/>
      <c r="K49" s="134"/>
      <c r="L49" s="134"/>
      <c r="M49" s="135"/>
      <c r="N49" s="135"/>
    </row>
    <row r="50" spans="1:14" ht="11.25">
      <c r="A50" s="216"/>
      <c r="B50" s="222" t="s">
        <v>5</v>
      </c>
      <c r="C50" s="136"/>
      <c r="D50" s="136"/>
      <c r="E50" s="136"/>
      <c r="F50" s="136"/>
      <c r="G50" s="136"/>
      <c r="H50" s="136"/>
      <c r="I50" s="134"/>
      <c r="J50" s="134"/>
      <c r="K50" s="134"/>
      <c r="L50" s="134"/>
      <c r="M50" s="135"/>
      <c r="N50" s="135"/>
    </row>
    <row r="51" spans="1:14" ht="45.75" customHeight="1">
      <c r="A51" s="216">
        <v>34</v>
      </c>
      <c r="B51" s="222" t="s">
        <v>351</v>
      </c>
      <c r="C51" s="136"/>
      <c r="D51" s="136"/>
      <c r="E51" s="136"/>
      <c r="F51" s="136"/>
      <c r="G51" s="136"/>
      <c r="H51" s="136"/>
      <c r="I51" s="134"/>
      <c r="J51" s="134"/>
      <c r="K51" s="134"/>
      <c r="L51" s="134"/>
      <c r="M51" s="135"/>
      <c r="N51" s="135"/>
    </row>
    <row r="52" spans="1:14" ht="11.25">
      <c r="A52" s="216">
        <v>35</v>
      </c>
      <c r="B52" s="222" t="s">
        <v>362</v>
      </c>
      <c r="C52" s="136"/>
      <c r="D52" s="136"/>
      <c r="E52" s="136"/>
      <c r="F52" s="136"/>
      <c r="G52" s="136"/>
      <c r="H52" s="136"/>
      <c r="I52" s="134"/>
      <c r="J52" s="134"/>
      <c r="K52" s="134"/>
      <c r="L52" s="134"/>
      <c r="M52" s="135"/>
      <c r="N52" s="135"/>
    </row>
    <row r="53" spans="1:14" ht="11.25">
      <c r="A53" s="216"/>
      <c r="B53" s="222" t="s">
        <v>5</v>
      </c>
      <c r="C53" s="136"/>
      <c r="D53" s="136"/>
      <c r="E53" s="136"/>
      <c r="F53" s="136"/>
      <c r="G53" s="136"/>
      <c r="H53" s="136"/>
      <c r="I53" s="134"/>
      <c r="J53" s="134"/>
      <c r="K53" s="134"/>
      <c r="L53" s="134"/>
      <c r="M53" s="135"/>
      <c r="N53" s="135"/>
    </row>
    <row r="54" spans="1:14" ht="41.25" customHeight="1">
      <c r="A54" s="216">
        <v>36</v>
      </c>
      <c r="B54" s="222" t="s">
        <v>351</v>
      </c>
      <c r="C54" s="136"/>
      <c r="D54" s="136"/>
      <c r="E54" s="136"/>
      <c r="F54" s="136"/>
      <c r="G54" s="136"/>
      <c r="H54" s="136"/>
      <c r="I54" s="134"/>
      <c r="J54" s="134"/>
      <c r="K54" s="134"/>
      <c r="L54" s="134"/>
      <c r="M54" s="135"/>
      <c r="N54" s="135"/>
    </row>
    <row r="55" spans="1:14" ht="11.25">
      <c r="A55" s="216">
        <v>37</v>
      </c>
      <c r="B55" s="222" t="s">
        <v>363</v>
      </c>
      <c r="C55" s="136"/>
      <c r="D55" s="136"/>
      <c r="E55" s="136"/>
      <c r="F55" s="136"/>
      <c r="G55" s="136"/>
      <c r="H55" s="136"/>
      <c r="I55" s="135"/>
      <c r="J55" s="134"/>
      <c r="K55" s="134"/>
      <c r="L55" s="134"/>
      <c r="M55" s="135"/>
      <c r="N55" s="135"/>
    </row>
    <row r="56" spans="1:14" ht="11.25">
      <c r="A56" s="216">
        <v>38</v>
      </c>
      <c r="B56" s="218" t="s">
        <v>399</v>
      </c>
      <c r="C56" s="135">
        <f>SUM(C58)</f>
        <v>1779915.2</v>
      </c>
      <c r="D56" s="135">
        <f>SUM(D58)</f>
        <v>2912270</v>
      </c>
      <c r="E56" s="135">
        <f>SUM(E58)</f>
        <v>4042585</v>
      </c>
      <c r="F56" s="135">
        <v>5969000</v>
      </c>
      <c r="G56" s="135">
        <f>SUM(G58)</f>
        <v>5241813</v>
      </c>
      <c r="H56" s="135">
        <f aca="true" t="shared" si="5" ref="H56:N56">SUM(H58)</f>
        <v>4281813</v>
      </c>
      <c r="I56" s="135">
        <f t="shared" si="5"/>
        <v>3149254</v>
      </c>
      <c r="J56" s="135">
        <f t="shared" si="5"/>
        <v>2016677</v>
      </c>
      <c r="K56" s="135">
        <f t="shared" si="5"/>
        <v>1356677</v>
      </c>
      <c r="L56" s="135">
        <f t="shared" si="5"/>
        <v>692277</v>
      </c>
      <c r="M56" s="135">
        <f t="shared" si="5"/>
        <v>382277</v>
      </c>
      <c r="N56" s="135">
        <f t="shared" si="5"/>
        <v>0</v>
      </c>
    </row>
    <row r="57" spans="1:14" ht="11.25">
      <c r="A57" s="216"/>
      <c r="B57" s="222" t="s">
        <v>335</v>
      </c>
      <c r="C57" s="135"/>
      <c r="D57" s="135"/>
      <c r="E57" s="135"/>
      <c r="F57" s="135"/>
      <c r="G57" s="135"/>
      <c r="H57" s="135"/>
      <c r="I57" s="135"/>
      <c r="J57" s="134"/>
      <c r="K57" s="134"/>
      <c r="L57" s="134"/>
      <c r="M57" s="135"/>
      <c r="N57" s="135"/>
    </row>
    <row r="58" spans="1:14" ht="22.5">
      <c r="A58" s="216">
        <v>39</v>
      </c>
      <c r="B58" s="222" t="s">
        <v>364</v>
      </c>
      <c r="C58" s="136">
        <v>1779915.2</v>
      </c>
      <c r="D58" s="136">
        <v>2912270</v>
      </c>
      <c r="E58" s="136">
        <v>4042585</v>
      </c>
      <c r="F58" s="136">
        <f>SUM(F56:F57)</f>
        <v>5969000</v>
      </c>
      <c r="G58" s="136">
        <v>5241813</v>
      </c>
      <c r="H58" s="136">
        <v>4281813</v>
      </c>
      <c r="I58" s="135">
        <v>3149254</v>
      </c>
      <c r="J58" s="135">
        <v>2016677</v>
      </c>
      <c r="K58" s="135">
        <v>1356677</v>
      </c>
      <c r="L58" s="135">
        <v>692277</v>
      </c>
      <c r="M58" s="135">
        <v>382277</v>
      </c>
      <c r="N58" s="135">
        <v>0</v>
      </c>
    </row>
    <row r="59" spans="1:14" ht="11.25">
      <c r="A59" s="216"/>
      <c r="B59" s="222" t="s">
        <v>5</v>
      </c>
      <c r="C59" s="136"/>
      <c r="D59" s="136"/>
      <c r="E59" s="136"/>
      <c r="F59" s="136"/>
      <c r="G59" s="136"/>
      <c r="H59" s="136"/>
      <c r="I59" s="135"/>
      <c r="J59" s="134"/>
      <c r="K59" s="134"/>
      <c r="L59" s="134"/>
      <c r="M59" s="135"/>
      <c r="N59" s="135"/>
    </row>
    <row r="60" spans="1:14" ht="45" customHeight="1">
      <c r="A60" s="216">
        <v>40</v>
      </c>
      <c r="B60" s="222" t="s">
        <v>351</v>
      </c>
      <c r="C60" s="136"/>
      <c r="D60" s="136"/>
      <c r="E60" s="136">
        <v>699000</v>
      </c>
      <c r="F60" s="136">
        <v>1400000</v>
      </c>
      <c r="G60" s="136"/>
      <c r="H60" s="136"/>
      <c r="I60" s="134"/>
      <c r="J60" s="134"/>
      <c r="K60" s="134"/>
      <c r="L60" s="134"/>
      <c r="M60" s="135"/>
      <c r="N60" s="135"/>
    </row>
    <row r="61" spans="1:14" ht="19.5" customHeight="1">
      <c r="A61" s="216">
        <v>41</v>
      </c>
      <c r="B61" s="222" t="s">
        <v>365</v>
      </c>
      <c r="C61" s="136"/>
      <c r="D61" s="136"/>
      <c r="E61" s="136"/>
      <c r="F61" s="136"/>
      <c r="G61" s="136"/>
      <c r="H61" s="136"/>
      <c r="I61" s="134"/>
      <c r="J61" s="134"/>
      <c r="K61" s="134"/>
      <c r="L61" s="134"/>
      <c r="M61" s="135"/>
      <c r="N61" s="135"/>
    </row>
    <row r="62" spans="1:14" ht="11.25">
      <c r="A62" s="216"/>
      <c r="B62" s="222" t="s">
        <v>5</v>
      </c>
      <c r="C62" s="136"/>
      <c r="D62" s="136"/>
      <c r="E62" s="136"/>
      <c r="F62" s="136"/>
      <c r="G62" s="136"/>
      <c r="H62" s="136"/>
      <c r="I62" s="134"/>
      <c r="J62" s="134"/>
      <c r="K62" s="134"/>
      <c r="L62" s="134"/>
      <c r="M62" s="135"/>
      <c r="N62" s="135"/>
    </row>
    <row r="63" spans="1:14" ht="42.75" customHeight="1">
      <c r="A63" s="216">
        <v>42</v>
      </c>
      <c r="B63" s="222" t="s">
        <v>351</v>
      </c>
      <c r="C63" s="136"/>
      <c r="D63" s="136"/>
      <c r="E63" s="136"/>
      <c r="F63" s="136"/>
      <c r="G63" s="136"/>
      <c r="H63" s="136"/>
      <c r="I63" s="134"/>
      <c r="J63" s="134"/>
      <c r="K63" s="134"/>
      <c r="L63" s="134"/>
      <c r="M63" s="135"/>
      <c r="N63" s="135"/>
    </row>
    <row r="64" spans="1:14" ht="20.25" customHeight="1">
      <c r="A64" s="216">
        <v>43</v>
      </c>
      <c r="B64" s="222" t="s">
        <v>366</v>
      </c>
      <c r="C64" s="136"/>
      <c r="D64" s="136"/>
      <c r="E64" s="136"/>
      <c r="F64" s="136"/>
      <c r="G64" s="136"/>
      <c r="H64" s="136"/>
      <c r="I64" s="134"/>
      <c r="J64" s="134"/>
      <c r="K64" s="134"/>
      <c r="L64" s="134"/>
      <c r="M64" s="135"/>
      <c r="N64" s="135"/>
    </row>
    <row r="65" spans="1:14" ht="11.25">
      <c r="A65" s="216"/>
      <c r="B65" s="222" t="s">
        <v>5</v>
      </c>
      <c r="C65" s="136"/>
      <c r="D65" s="136"/>
      <c r="E65" s="136"/>
      <c r="F65" s="136"/>
      <c r="G65" s="136"/>
      <c r="H65" s="136"/>
      <c r="I65" s="134"/>
      <c r="J65" s="134"/>
      <c r="K65" s="134"/>
      <c r="L65" s="134"/>
      <c r="M65" s="135"/>
      <c r="N65" s="135"/>
    </row>
    <row r="66" spans="1:14" ht="49.5" customHeight="1">
      <c r="A66" s="216">
        <v>44</v>
      </c>
      <c r="B66" s="222" t="s">
        <v>351</v>
      </c>
      <c r="C66" s="136"/>
      <c r="D66" s="136"/>
      <c r="E66" s="136"/>
      <c r="F66" s="136"/>
      <c r="G66" s="136"/>
      <c r="H66" s="136"/>
      <c r="I66" s="134"/>
      <c r="J66" s="134"/>
      <c r="K66" s="134"/>
      <c r="L66" s="134"/>
      <c r="M66" s="135"/>
      <c r="N66" s="135"/>
    </row>
    <row r="67" spans="1:14" ht="11.25">
      <c r="A67" s="216">
        <v>45</v>
      </c>
      <c r="B67" s="222" t="s">
        <v>400</v>
      </c>
      <c r="C67" s="136"/>
      <c r="D67" s="136"/>
      <c r="E67" s="136"/>
      <c r="F67" s="136"/>
      <c r="G67" s="136"/>
      <c r="H67" s="136"/>
      <c r="I67" s="134"/>
      <c r="J67" s="134"/>
      <c r="K67" s="134"/>
      <c r="L67" s="134"/>
      <c r="M67" s="134"/>
      <c r="N67" s="134"/>
    </row>
    <row r="68" spans="1:14" ht="11.25">
      <c r="A68" s="216">
        <v>46</v>
      </c>
      <c r="B68" s="222" t="s">
        <v>367</v>
      </c>
      <c r="C68" s="136"/>
      <c r="D68" s="136"/>
      <c r="E68" s="136"/>
      <c r="F68" s="136"/>
      <c r="G68" s="136"/>
      <c r="H68" s="136"/>
      <c r="I68" s="134"/>
      <c r="J68" s="134"/>
      <c r="K68" s="134"/>
      <c r="L68" s="134"/>
      <c r="M68" s="134"/>
      <c r="N68" s="134"/>
    </row>
    <row r="69" spans="1:14" ht="11.25">
      <c r="A69" s="216"/>
      <c r="B69" s="222" t="s">
        <v>5</v>
      </c>
      <c r="C69" s="136"/>
      <c r="D69" s="136"/>
      <c r="E69" s="136"/>
      <c r="F69" s="136"/>
      <c r="G69" s="136"/>
      <c r="H69" s="136"/>
      <c r="I69" s="134"/>
      <c r="J69" s="134"/>
      <c r="K69" s="134"/>
      <c r="L69" s="134"/>
      <c r="M69" s="134"/>
      <c r="N69" s="134"/>
    </row>
    <row r="70" spans="1:14" ht="11.25">
      <c r="A70" s="216">
        <v>47</v>
      </c>
      <c r="B70" s="222" t="s">
        <v>368</v>
      </c>
      <c r="C70" s="136"/>
      <c r="D70" s="136"/>
      <c r="E70" s="136"/>
      <c r="F70" s="136"/>
      <c r="G70" s="136"/>
      <c r="H70" s="136"/>
      <c r="I70" s="134"/>
      <c r="J70" s="134"/>
      <c r="K70" s="134"/>
      <c r="L70" s="134"/>
      <c r="M70" s="134"/>
      <c r="N70" s="134"/>
    </row>
    <row r="71" spans="1:14" ht="11.25">
      <c r="A71" s="216">
        <v>48</v>
      </c>
      <c r="B71" s="222" t="s">
        <v>369</v>
      </c>
      <c r="C71" s="136"/>
      <c r="D71" s="136"/>
      <c r="E71" s="136"/>
      <c r="F71" s="136"/>
      <c r="G71" s="136"/>
      <c r="H71" s="136"/>
      <c r="I71" s="134"/>
      <c r="J71" s="134"/>
      <c r="K71" s="134"/>
      <c r="L71" s="134"/>
      <c r="M71" s="134"/>
      <c r="N71" s="134"/>
    </row>
    <row r="72" spans="1:14" ht="11.25">
      <c r="A72" s="216">
        <v>49</v>
      </c>
      <c r="B72" s="222" t="s">
        <v>370</v>
      </c>
      <c r="C72" s="135">
        <f aca="true" t="shared" si="6" ref="C72:N72">SUM(C56/C6*100)</f>
        <v>15.564821826767522</v>
      </c>
      <c r="D72" s="135">
        <f t="shared" si="6"/>
        <v>21.241221303669956</v>
      </c>
      <c r="E72" s="135">
        <f t="shared" si="6"/>
        <v>27.58929146662587</v>
      </c>
      <c r="F72" s="135">
        <f t="shared" si="6"/>
        <v>38.968529338213635</v>
      </c>
      <c r="G72" s="135">
        <f t="shared" si="6"/>
        <v>42.5825940483787</v>
      </c>
      <c r="H72" s="135">
        <f t="shared" si="6"/>
        <v>33.1923488372093</v>
      </c>
      <c r="I72" s="135">
        <f t="shared" si="6"/>
        <v>24.318563706563705</v>
      </c>
      <c r="J72" s="135">
        <f t="shared" si="6"/>
        <v>15.35930693069307</v>
      </c>
      <c r="K72" s="135">
        <f t="shared" si="6"/>
        <v>10.034593195266272</v>
      </c>
      <c r="L72" s="135">
        <f t="shared" si="6"/>
        <v>5.12039201183432</v>
      </c>
      <c r="M72" s="135">
        <f t="shared" si="6"/>
        <v>2.766114327062229</v>
      </c>
      <c r="N72" s="135">
        <f t="shared" si="6"/>
        <v>0</v>
      </c>
    </row>
    <row r="73" spans="1:14" ht="21" customHeight="1">
      <c r="A73" s="216">
        <v>50</v>
      </c>
      <c r="B73" s="222" t="s">
        <v>371</v>
      </c>
      <c r="C73" s="135">
        <v>15.56</v>
      </c>
      <c r="D73" s="135">
        <v>21.24</v>
      </c>
      <c r="E73" s="135">
        <v>24.13</v>
      </c>
      <c r="F73" s="135">
        <v>28.96</v>
      </c>
      <c r="G73" s="135">
        <v>37.74</v>
      </c>
      <c r="H73" s="135">
        <v>30.49</v>
      </c>
      <c r="I73" s="134">
        <v>21.08</v>
      </c>
      <c r="J73" s="134">
        <v>12.17</v>
      </c>
      <c r="K73" s="134">
        <v>3.47</v>
      </c>
      <c r="L73" s="134">
        <v>3.47</v>
      </c>
      <c r="M73" s="134">
        <v>3.47</v>
      </c>
      <c r="N73" s="134">
        <v>3.47</v>
      </c>
    </row>
    <row r="74" spans="1:14" ht="30.75" customHeight="1">
      <c r="A74" s="216">
        <v>51</v>
      </c>
      <c r="B74" s="222" t="s">
        <v>372</v>
      </c>
      <c r="C74" s="135">
        <v>53.47</v>
      </c>
      <c r="D74" s="135">
        <v>72.7</v>
      </c>
      <c r="E74" s="135">
        <v>110.27</v>
      </c>
      <c r="F74" s="135">
        <v>161.95</v>
      </c>
      <c r="G74" s="135">
        <v>133.1</v>
      </c>
      <c r="H74" s="135">
        <v>116</v>
      </c>
      <c r="I74" s="134">
        <v>79.84</v>
      </c>
      <c r="J74" s="135">
        <v>45.52</v>
      </c>
      <c r="K74" s="135">
        <v>12.92</v>
      </c>
      <c r="L74" s="135">
        <v>12.92</v>
      </c>
      <c r="M74" s="135">
        <v>12.92</v>
      </c>
      <c r="N74" s="135">
        <v>12.92</v>
      </c>
    </row>
    <row r="75" spans="1:14" ht="43.5" customHeight="1">
      <c r="A75" s="216">
        <v>52</v>
      </c>
      <c r="B75" s="222" t="s">
        <v>373</v>
      </c>
      <c r="C75" s="135">
        <v>53.47</v>
      </c>
      <c r="D75" s="135">
        <v>72.7</v>
      </c>
      <c r="E75" s="135">
        <v>92</v>
      </c>
      <c r="F75" s="135">
        <v>120.18</v>
      </c>
      <c r="G75" s="135">
        <v>133.1</v>
      </c>
      <c r="H75" s="135">
        <v>116</v>
      </c>
      <c r="I75" s="134">
        <v>79.84</v>
      </c>
      <c r="J75" s="134">
        <v>45.52</v>
      </c>
      <c r="K75" s="134">
        <v>12.92</v>
      </c>
      <c r="L75" s="134">
        <v>12.92</v>
      </c>
      <c r="M75" s="134">
        <v>12.92</v>
      </c>
      <c r="N75" s="134">
        <v>12.92</v>
      </c>
    </row>
    <row r="76" spans="1:14" ht="11.25">
      <c r="A76" s="216">
        <v>53</v>
      </c>
      <c r="B76" s="218" t="s">
        <v>401</v>
      </c>
      <c r="C76" s="135">
        <f aca="true" t="shared" si="7" ref="C76:N76">SUM(C78)</f>
        <v>1042747.07</v>
      </c>
      <c r="D76" s="135">
        <f t="shared" si="7"/>
        <v>875901</v>
      </c>
      <c r="E76" s="135">
        <f t="shared" si="7"/>
        <v>1001000</v>
      </c>
      <c r="F76" s="135">
        <f t="shared" si="7"/>
        <v>1333585</v>
      </c>
      <c r="G76" s="135">
        <f t="shared" si="7"/>
        <v>1051879</v>
      </c>
      <c r="H76" s="135">
        <f t="shared" si="7"/>
        <v>1160000</v>
      </c>
      <c r="I76" s="135">
        <f t="shared" si="7"/>
        <v>1295254</v>
      </c>
      <c r="J76" s="135">
        <f t="shared" si="7"/>
        <v>1251536</v>
      </c>
      <c r="K76" s="135">
        <f t="shared" si="7"/>
        <v>724881</v>
      </c>
      <c r="L76" s="135">
        <f t="shared" si="7"/>
        <v>720400</v>
      </c>
      <c r="M76" s="135">
        <f t="shared" si="7"/>
        <v>356000</v>
      </c>
      <c r="N76" s="135">
        <f t="shared" si="7"/>
        <v>407277</v>
      </c>
    </row>
    <row r="77" spans="1:14" ht="24" customHeight="1">
      <c r="A77" s="216"/>
      <c r="B77" s="222" t="s">
        <v>374</v>
      </c>
      <c r="C77" s="135"/>
      <c r="D77" s="135"/>
      <c r="E77" s="135"/>
      <c r="F77" s="135"/>
      <c r="G77" s="135"/>
      <c r="H77" s="135"/>
      <c r="I77" s="134"/>
      <c r="J77" s="134"/>
      <c r="K77" s="134"/>
      <c r="L77" s="135"/>
      <c r="M77" s="135"/>
      <c r="N77" s="135"/>
    </row>
    <row r="78" spans="1:14" ht="17.25" customHeight="1">
      <c r="A78" s="216">
        <v>54</v>
      </c>
      <c r="B78" s="222" t="s">
        <v>375</v>
      </c>
      <c r="C78" s="136">
        <v>1042747.07</v>
      </c>
      <c r="D78" s="136">
        <v>875901</v>
      </c>
      <c r="E78" s="136">
        <v>1001000</v>
      </c>
      <c r="F78" s="136">
        <v>1333585</v>
      </c>
      <c r="G78" s="136">
        <v>1051879</v>
      </c>
      <c r="H78" s="136">
        <v>1160000</v>
      </c>
      <c r="I78" s="136">
        <v>1295254</v>
      </c>
      <c r="J78" s="136">
        <v>1251536</v>
      </c>
      <c r="K78" s="136">
        <v>724881</v>
      </c>
      <c r="L78" s="135">
        <v>720400</v>
      </c>
      <c r="M78" s="135">
        <v>356000</v>
      </c>
      <c r="N78" s="135">
        <v>407277</v>
      </c>
    </row>
    <row r="79" spans="1:14" ht="11.25">
      <c r="A79" s="216"/>
      <c r="B79" s="222" t="s">
        <v>5</v>
      </c>
      <c r="C79" s="136"/>
      <c r="D79" s="136"/>
      <c r="E79" s="136"/>
      <c r="F79" s="136"/>
      <c r="G79" s="136"/>
      <c r="H79" s="136"/>
      <c r="I79" s="134"/>
      <c r="J79" s="134"/>
      <c r="K79" s="134"/>
      <c r="L79" s="135"/>
      <c r="M79" s="135"/>
      <c r="N79" s="135"/>
    </row>
    <row r="80" spans="1:14" ht="45" customHeight="1">
      <c r="A80" s="216">
        <v>55</v>
      </c>
      <c r="B80" s="222" t="s">
        <v>351</v>
      </c>
      <c r="C80" s="136"/>
      <c r="D80" s="136"/>
      <c r="E80" s="136"/>
      <c r="F80" s="136"/>
      <c r="G80" s="136"/>
      <c r="H80" s="233"/>
      <c r="I80" s="134"/>
      <c r="J80" s="134"/>
      <c r="K80" s="134"/>
      <c r="L80" s="134"/>
      <c r="M80" s="134"/>
      <c r="N80" s="134"/>
    </row>
    <row r="81" spans="1:14" ht="11.25">
      <c r="A81" s="216">
        <v>56</v>
      </c>
      <c r="B81" s="222" t="s">
        <v>376</v>
      </c>
      <c r="C81" s="136"/>
      <c r="D81" s="136"/>
      <c r="E81" s="136"/>
      <c r="F81" s="136"/>
      <c r="G81" s="136"/>
      <c r="H81" s="233"/>
      <c r="I81" s="134"/>
      <c r="J81" s="134"/>
      <c r="K81" s="134"/>
      <c r="L81" s="134"/>
      <c r="M81" s="134"/>
      <c r="N81" s="134"/>
    </row>
    <row r="82" spans="1:14" ht="11.25">
      <c r="A82" s="216"/>
      <c r="B82" s="222" t="s">
        <v>5</v>
      </c>
      <c r="C82" s="136"/>
      <c r="D82" s="136"/>
      <c r="E82" s="136"/>
      <c r="F82" s="136"/>
      <c r="G82" s="136"/>
      <c r="H82" s="233"/>
      <c r="I82" s="134"/>
      <c r="J82" s="134"/>
      <c r="K82" s="134"/>
      <c r="L82" s="134"/>
      <c r="M82" s="134"/>
      <c r="N82" s="134"/>
    </row>
    <row r="83" spans="1:14" ht="42.75" customHeight="1">
      <c r="A83" s="216">
        <v>57</v>
      </c>
      <c r="B83" s="222" t="s">
        <v>351</v>
      </c>
      <c r="C83" s="136"/>
      <c r="D83" s="136"/>
      <c r="E83" s="136"/>
      <c r="F83" s="136"/>
      <c r="G83" s="136"/>
      <c r="H83" s="233"/>
      <c r="I83" s="134"/>
      <c r="J83" s="134"/>
      <c r="K83" s="134"/>
      <c r="L83" s="134"/>
      <c r="M83" s="134"/>
      <c r="N83" s="134"/>
    </row>
    <row r="84" spans="1:14" ht="11.25">
      <c r="A84" s="216">
        <v>58</v>
      </c>
      <c r="B84" s="222" t="s">
        <v>377</v>
      </c>
      <c r="C84" s="136"/>
      <c r="D84" s="136"/>
      <c r="E84" s="136"/>
      <c r="F84" s="136"/>
      <c r="G84" s="136"/>
      <c r="H84" s="233"/>
      <c r="I84" s="134"/>
      <c r="J84" s="134"/>
      <c r="K84" s="134"/>
      <c r="L84" s="134"/>
      <c r="M84" s="134"/>
      <c r="N84" s="134"/>
    </row>
    <row r="85" spans="1:14" ht="11.25">
      <c r="A85" s="216"/>
      <c r="B85" s="222" t="s">
        <v>5</v>
      </c>
      <c r="C85" s="136"/>
      <c r="D85" s="136"/>
      <c r="E85" s="136"/>
      <c r="F85" s="136"/>
      <c r="G85" s="136"/>
      <c r="H85" s="233"/>
      <c r="I85" s="134"/>
      <c r="J85" s="134"/>
      <c r="K85" s="134"/>
      <c r="L85" s="134"/>
      <c r="M85" s="134"/>
      <c r="N85" s="134"/>
    </row>
    <row r="86" spans="1:14" ht="43.5" customHeight="1">
      <c r="A86" s="216">
        <v>59</v>
      </c>
      <c r="B86" s="222" t="s">
        <v>351</v>
      </c>
      <c r="C86" s="136"/>
      <c r="D86" s="136"/>
      <c r="E86" s="136"/>
      <c r="F86" s="136"/>
      <c r="G86" s="136"/>
      <c r="H86" s="233"/>
      <c r="I86" s="134"/>
      <c r="J86" s="134"/>
      <c r="K86" s="134"/>
      <c r="L86" s="134"/>
      <c r="M86" s="134"/>
      <c r="N86" s="134"/>
    </row>
    <row r="87" spans="1:14" ht="24.75" customHeight="1">
      <c r="A87" s="216">
        <v>60</v>
      </c>
      <c r="B87" s="222" t="s">
        <v>402</v>
      </c>
      <c r="C87" s="136"/>
      <c r="D87" s="136"/>
      <c r="E87" s="136"/>
      <c r="F87" s="136"/>
      <c r="G87" s="136"/>
      <c r="H87" s="233"/>
      <c r="I87" s="135"/>
      <c r="J87" s="135"/>
      <c r="K87" s="135"/>
      <c r="L87" s="134"/>
      <c r="M87" s="134"/>
      <c r="N87" s="134"/>
    </row>
    <row r="88" spans="1:14" ht="21" customHeight="1">
      <c r="A88" s="216">
        <v>61</v>
      </c>
      <c r="B88" s="222" t="s">
        <v>378</v>
      </c>
      <c r="C88" s="136">
        <f>SUM(C76/C6*100)</f>
        <v>9.118508766560272</v>
      </c>
      <c r="D88" s="136">
        <f>SUM(D76/D6*100)</f>
        <v>6.388558403275047</v>
      </c>
      <c r="E88" s="136">
        <v>6.79</v>
      </c>
      <c r="F88" s="136">
        <f>SUM(F76/F6*100)</f>
        <v>8.70629019894482</v>
      </c>
      <c r="G88" s="136">
        <f>SUM(G76/G6*100)</f>
        <v>8.545084772198958</v>
      </c>
      <c r="H88" s="136">
        <f>SUM(H76/H6*100)</f>
        <v>8.992248062015504</v>
      </c>
      <c r="I88" s="136">
        <f>SUM(I76/I6*100)</f>
        <v>10.00196138996139</v>
      </c>
      <c r="J88" s="136">
        <f>SUM(J76/J6*100)</f>
        <v>9.531881188118811</v>
      </c>
      <c r="K88" s="136">
        <v>5.41</v>
      </c>
      <c r="L88" s="136">
        <v>5.33</v>
      </c>
      <c r="M88" s="136">
        <v>2.58</v>
      </c>
      <c r="N88" s="136">
        <v>2.91</v>
      </c>
    </row>
    <row r="89" spans="1:14" ht="29.25" customHeight="1">
      <c r="A89" s="216">
        <v>62</v>
      </c>
      <c r="B89" s="222" t="s">
        <v>379</v>
      </c>
      <c r="C89" s="136">
        <v>9.12</v>
      </c>
      <c r="D89" s="136">
        <v>6.39</v>
      </c>
      <c r="E89" s="136">
        <v>6.79</v>
      </c>
      <c r="F89" s="136">
        <v>8</v>
      </c>
      <c r="G89" s="136">
        <v>11.35</v>
      </c>
      <c r="H89" s="233">
        <v>10.66</v>
      </c>
      <c r="I89" s="134">
        <v>10</v>
      </c>
      <c r="J89" s="134">
        <v>10</v>
      </c>
      <c r="K89" s="134">
        <v>10</v>
      </c>
      <c r="L89" s="134">
        <v>10</v>
      </c>
      <c r="M89" s="134">
        <v>10</v>
      </c>
      <c r="N89" s="134">
        <v>10</v>
      </c>
    </row>
    <row r="90" spans="1:14" ht="33.75" customHeight="1">
      <c r="A90" s="216">
        <v>63</v>
      </c>
      <c r="B90" s="222" t="s">
        <v>380</v>
      </c>
      <c r="C90" s="136">
        <f>SUM(C76/C10*100)</f>
        <v>31.325644622143017</v>
      </c>
      <c r="D90" s="136">
        <v>21.86</v>
      </c>
      <c r="E90" s="136">
        <v>25.89</v>
      </c>
      <c r="F90" s="136">
        <f>SUM(F76/F10*100)</f>
        <v>39.78953913611929</v>
      </c>
      <c r="G90" s="136">
        <f aca="true" t="shared" si="8" ref="G90:L90">SUM(G76/G10*100)</f>
        <v>30.137208835916685</v>
      </c>
      <c r="H90" s="136">
        <f t="shared" si="8"/>
        <v>34.83483483483483</v>
      </c>
      <c r="I90" s="136">
        <f t="shared" si="8"/>
        <v>37.872923976608185</v>
      </c>
      <c r="J90" s="136">
        <f t="shared" si="8"/>
        <v>35.6562962962963</v>
      </c>
      <c r="K90" s="136">
        <f t="shared" si="8"/>
        <v>20.135583333333333</v>
      </c>
      <c r="L90" s="136">
        <f t="shared" si="8"/>
        <v>19.736986301369864</v>
      </c>
      <c r="M90" s="136">
        <v>0</v>
      </c>
      <c r="N90" s="136">
        <v>0</v>
      </c>
    </row>
    <row r="91" spans="1:14" ht="42" customHeight="1">
      <c r="A91" s="216">
        <v>64</v>
      </c>
      <c r="B91" s="222" t="s">
        <v>381</v>
      </c>
      <c r="C91" s="136">
        <v>31.33</v>
      </c>
      <c r="D91" s="136">
        <v>21.86</v>
      </c>
      <c r="E91" s="136">
        <v>25.89</v>
      </c>
      <c r="F91" s="136">
        <f>SUM(F77/F11*100)</f>
        <v>0</v>
      </c>
      <c r="G91" s="136">
        <f aca="true" t="shared" si="9" ref="G91:L91">SUM(G77/G11*100)</f>
        <v>0</v>
      </c>
      <c r="H91" s="136">
        <f t="shared" si="9"/>
        <v>0</v>
      </c>
      <c r="I91" s="136">
        <f t="shared" si="9"/>
        <v>0</v>
      </c>
      <c r="J91" s="136">
        <f t="shared" si="9"/>
        <v>0</v>
      </c>
      <c r="K91" s="136">
        <f t="shared" si="9"/>
        <v>0</v>
      </c>
      <c r="L91" s="136">
        <f t="shared" si="9"/>
        <v>0</v>
      </c>
      <c r="M91" s="136">
        <v>0</v>
      </c>
      <c r="N91" s="136">
        <v>0</v>
      </c>
    </row>
    <row r="92" spans="1:14" ht="34.5" customHeight="1">
      <c r="A92" s="216">
        <v>66</v>
      </c>
      <c r="B92" s="222" t="s">
        <v>382</v>
      </c>
      <c r="C92" s="136">
        <f aca="true" t="shared" si="10" ref="C92:N92">SUM(C8-C19)</f>
        <v>1964443</v>
      </c>
      <c r="D92" s="136">
        <f t="shared" si="10"/>
        <v>1616595</v>
      </c>
      <c r="E92" s="136">
        <f t="shared" si="10"/>
        <v>1055839.6400000006</v>
      </c>
      <c r="F92" s="136">
        <f t="shared" si="10"/>
        <v>1093738</v>
      </c>
      <c r="G92" s="136">
        <f t="shared" si="10"/>
        <v>1514387</v>
      </c>
      <c r="H92" s="233">
        <f t="shared" si="10"/>
        <v>1677432</v>
      </c>
      <c r="I92" s="233">
        <f t="shared" si="10"/>
        <v>1949568</v>
      </c>
      <c r="J92" s="136">
        <f t="shared" si="10"/>
        <v>2030000</v>
      </c>
      <c r="K92" s="136">
        <f t="shared" si="10"/>
        <v>2020000</v>
      </c>
      <c r="L92" s="135">
        <f t="shared" si="10"/>
        <v>1797408</v>
      </c>
      <c r="M92" s="135">
        <f t="shared" si="10"/>
        <v>1674000</v>
      </c>
      <c r="N92" s="135">
        <f t="shared" si="10"/>
        <v>1175000</v>
      </c>
    </row>
    <row r="93" spans="1:11" ht="11.25">
      <c r="A93" s="234"/>
      <c r="I93" s="215"/>
      <c r="J93" s="215"/>
      <c r="K93" s="215"/>
    </row>
    <row r="94" spans="1:11" ht="11.25">
      <c r="A94" s="235" t="s">
        <v>403</v>
      </c>
      <c r="I94" s="215"/>
      <c r="J94" s="215"/>
      <c r="K94" s="215"/>
    </row>
    <row r="95" spans="1:11" ht="11.25">
      <c r="A95" s="438" t="s">
        <v>404</v>
      </c>
      <c r="B95" s="439"/>
      <c r="C95" s="439"/>
      <c r="D95" s="439"/>
      <c r="E95" s="439"/>
      <c r="F95" s="439"/>
      <c r="G95" s="439"/>
      <c r="H95" s="439"/>
      <c r="I95" s="215"/>
      <c r="J95" s="215"/>
      <c r="K95" s="215"/>
    </row>
    <row r="96" spans="1:11" ht="11.25">
      <c r="A96" s="235" t="s">
        <v>405</v>
      </c>
      <c r="I96" s="215"/>
      <c r="J96" s="215"/>
      <c r="K96" s="215"/>
    </row>
    <row r="97" spans="1:11" ht="11.25">
      <c r="A97" s="438" t="s">
        <v>406</v>
      </c>
      <c r="B97" s="439"/>
      <c r="C97" s="439"/>
      <c r="D97" s="439"/>
      <c r="E97" s="439"/>
      <c r="F97" s="439"/>
      <c r="G97" s="439"/>
      <c r="H97" s="439"/>
      <c r="I97" s="215"/>
      <c r="J97" s="215"/>
      <c r="K97" s="215"/>
    </row>
    <row r="98" spans="1:11" ht="11.25">
      <c r="A98" s="236"/>
      <c r="I98" s="215"/>
      <c r="J98" s="215"/>
      <c r="K98" s="215"/>
    </row>
  </sheetData>
  <sheetProtection/>
  <mergeCells count="5">
    <mergeCell ref="A95:H95"/>
    <mergeCell ref="A97:H97"/>
    <mergeCell ref="A3:A4"/>
    <mergeCell ref="B3:B4"/>
    <mergeCell ref="D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4.875" style="1" customWidth="1"/>
    <col min="2" max="2" width="5.75390625" style="1" customWidth="1"/>
    <col min="3" max="3" width="22.875" style="1" customWidth="1"/>
    <col min="4" max="5" width="10.25390625" style="1" customWidth="1"/>
    <col min="6" max="6" width="9.625" style="1" customWidth="1"/>
    <col min="7" max="7" width="8.75390625" style="1" customWidth="1"/>
    <col min="8" max="8" width="7.25390625" style="1" customWidth="1"/>
    <col min="9" max="9" width="9.75390625" style="1" customWidth="1"/>
    <col min="10" max="10" width="7.00390625" style="1" customWidth="1"/>
    <col min="11" max="11" width="7.375" style="1" customWidth="1"/>
    <col min="12" max="12" width="5.25390625" style="1" customWidth="1"/>
    <col min="13" max="13" width="9.375" style="1" customWidth="1"/>
    <col min="14" max="14" width="8.875" style="0" customWidth="1"/>
    <col min="16" max="16" width="3.875" style="0" customWidth="1"/>
    <col min="17" max="17" width="4.375" style="0" customWidth="1"/>
  </cols>
  <sheetData>
    <row r="1" spans="1:17" ht="18">
      <c r="A1" s="364" t="s">
        <v>441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7" ht="6.75" customHeight="1">
      <c r="A2" s="2"/>
      <c r="B2" s="2"/>
      <c r="C2" s="2"/>
      <c r="D2" s="2"/>
      <c r="E2" s="2"/>
      <c r="F2" s="2"/>
      <c r="G2" s="2"/>
    </row>
    <row r="3" spans="1:17" ht="3" customHeight="1" hidden="1">
      <c r="A3" s="17"/>
      <c r="B3" s="17"/>
      <c r="C3" s="17"/>
      <c r="D3" s="17"/>
      <c r="E3" s="17"/>
      <c r="H3" s="6"/>
      <c r="I3" s="6"/>
      <c r="J3" s="6"/>
      <c r="K3" s="6"/>
      <c r="L3" s="6"/>
      <c r="Q3" s="133" t="s">
        <v>17</v>
      </c>
    </row>
    <row r="4" spans="1:17" s="50" customFormat="1" ht="18.75" customHeight="1">
      <c r="A4" s="355" t="s">
        <v>1</v>
      </c>
      <c r="B4" s="355" t="s">
        <v>2</v>
      </c>
      <c r="C4" s="355" t="s">
        <v>9</v>
      </c>
      <c r="D4" s="355" t="s">
        <v>478</v>
      </c>
      <c r="E4" s="357" t="s">
        <v>89</v>
      </c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58"/>
    </row>
    <row r="5" spans="1:17" s="50" customFormat="1" ht="11.25">
      <c r="A5" s="365"/>
      <c r="B5" s="365"/>
      <c r="C5" s="365"/>
      <c r="D5" s="365"/>
      <c r="E5" s="355" t="s">
        <v>11</v>
      </c>
      <c r="F5" s="362" t="s">
        <v>89</v>
      </c>
      <c r="G5" s="362"/>
      <c r="H5" s="362"/>
      <c r="I5" s="362"/>
      <c r="J5" s="362"/>
      <c r="K5" s="362"/>
      <c r="L5" s="362"/>
      <c r="M5" s="355" t="s">
        <v>12</v>
      </c>
      <c r="N5" s="359" t="s">
        <v>89</v>
      </c>
      <c r="O5" s="360"/>
      <c r="P5" s="360"/>
      <c r="Q5" s="361"/>
    </row>
    <row r="6" spans="1:17" s="50" customFormat="1" ht="24" customHeight="1">
      <c r="A6" s="365"/>
      <c r="B6" s="365"/>
      <c r="C6" s="365"/>
      <c r="D6" s="365"/>
      <c r="E6" s="365"/>
      <c r="F6" s="357" t="s">
        <v>63</v>
      </c>
      <c r="G6" s="358"/>
      <c r="H6" s="355" t="s">
        <v>65</v>
      </c>
      <c r="I6" s="355" t="s">
        <v>66</v>
      </c>
      <c r="J6" s="355" t="s">
        <v>67</v>
      </c>
      <c r="K6" s="355" t="s">
        <v>28</v>
      </c>
      <c r="L6" s="355" t="s">
        <v>29</v>
      </c>
      <c r="M6" s="365"/>
      <c r="N6" s="357" t="s">
        <v>68</v>
      </c>
      <c r="O6" s="59" t="s">
        <v>5</v>
      </c>
      <c r="P6" s="362" t="s">
        <v>72</v>
      </c>
      <c r="Q6" s="362" t="s">
        <v>71</v>
      </c>
    </row>
    <row r="7" spans="1:17" s="50" customFormat="1" ht="91.5" customHeight="1">
      <c r="A7" s="356"/>
      <c r="B7" s="356"/>
      <c r="C7" s="356"/>
      <c r="D7" s="356"/>
      <c r="E7" s="356"/>
      <c r="F7" s="51" t="s">
        <v>90</v>
      </c>
      <c r="G7" s="51" t="s">
        <v>64</v>
      </c>
      <c r="H7" s="356"/>
      <c r="I7" s="356"/>
      <c r="J7" s="356"/>
      <c r="K7" s="356"/>
      <c r="L7" s="356"/>
      <c r="M7" s="356"/>
      <c r="N7" s="362"/>
      <c r="O7" s="56" t="s">
        <v>91</v>
      </c>
      <c r="P7" s="362"/>
      <c r="Q7" s="362"/>
    </row>
    <row r="8" spans="1:17" s="18" customFormat="1" ht="9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</row>
    <row r="9" spans="1:17" s="18" customFormat="1" ht="16.5" customHeight="1">
      <c r="A9" s="165" t="s">
        <v>217</v>
      </c>
      <c r="B9" s="165"/>
      <c r="C9" s="165" t="s">
        <v>236</v>
      </c>
      <c r="D9" s="166">
        <f>SUM(D10:D12)</f>
        <v>188800</v>
      </c>
      <c r="E9" s="166">
        <f>SUM(E10:E12)</f>
        <v>28800</v>
      </c>
      <c r="F9" s="166">
        <f aca="true" t="shared" si="0" ref="F9:N9">SUM(F10:F12)</f>
        <v>0</v>
      </c>
      <c r="G9" s="166">
        <f t="shared" si="0"/>
        <v>28800</v>
      </c>
      <c r="H9" s="166">
        <f t="shared" si="0"/>
        <v>0</v>
      </c>
      <c r="I9" s="166">
        <f t="shared" si="0"/>
        <v>0</v>
      </c>
      <c r="J9" s="166">
        <f t="shared" si="0"/>
        <v>0</v>
      </c>
      <c r="K9" s="166">
        <f t="shared" si="0"/>
        <v>0</v>
      </c>
      <c r="L9" s="166">
        <f t="shared" si="0"/>
        <v>0</v>
      </c>
      <c r="M9" s="166">
        <f t="shared" si="0"/>
        <v>160000</v>
      </c>
      <c r="N9" s="166">
        <f t="shared" si="0"/>
        <v>160000</v>
      </c>
      <c r="O9" s="167"/>
      <c r="P9" s="168"/>
      <c r="Q9" s="168"/>
    </row>
    <row r="10" spans="1:17" s="18" customFormat="1" ht="37.5" customHeight="1">
      <c r="A10" s="169"/>
      <c r="B10" s="169" t="s">
        <v>218</v>
      </c>
      <c r="C10" s="169" t="s">
        <v>237</v>
      </c>
      <c r="D10" s="170">
        <v>163500</v>
      </c>
      <c r="E10" s="170">
        <v>3500</v>
      </c>
      <c r="F10" s="170"/>
      <c r="G10" s="170">
        <v>3500</v>
      </c>
      <c r="H10" s="170"/>
      <c r="I10" s="170"/>
      <c r="J10" s="170"/>
      <c r="K10" s="170"/>
      <c r="L10" s="170"/>
      <c r="M10" s="170">
        <v>160000</v>
      </c>
      <c r="N10" s="171">
        <v>160000</v>
      </c>
      <c r="O10" s="171"/>
      <c r="P10" s="172"/>
      <c r="Q10" s="172"/>
    </row>
    <row r="11" spans="1:17" s="18" customFormat="1" ht="21" customHeight="1">
      <c r="A11" s="169"/>
      <c r="B11" s="169" t="s">
        <v>238</v>
      </c>
      <c r="C11" s="169" t="s">
        <v>239</v>
      </c>
      <c r="D11" s="170">
        <v>3300</v>
      </c>
      <c r="E11" s="170">
        <v>3300</v>
      </c>
      <c r="F11" s="170"/>
      <c r="G11" s="170">
        <v>3300</v>
      </c>
      <c r="H11" s="170"/>
      <c r="I11" s="170"/>
      <c r="J11" s="170"/>
      <c r="K11" s="170"/>
      <c r="L11" s="170"/>
      <c r="M11" s="170"/>
      <c r="N11" s="172"/>
      <c r="O11" s="171"/>
      <c r="P11" s="172"/>
      <c r="Q11" s="172"/>
    </row>
    <row r="12" spans="1:17" s="18" customFormat="1" ht="18" customHeight="1">
      <c r="A12" s="169"/>
      <c r="B12" s="169" t="s">
        <v>240</v>
      </c>
      <c r="C12" s="169" t="s">
        <v>114</v>
      </c>
      <c r="D12" s="170">
        <v>22000</v>
      </c>
      <c r="E12" s="170">
        <v>22000</v>
      </c>
      <c r="F12" s="170"/>
      <c r="G12" s="170">
        <v>22000</v>
      </c>
      <c r="H12" s="170"/>
      <c r="I12" s="170"/>
      <c r="J12" s="245"/>
      <c r="K12" s="170"/>
      <c r="L12" s="170"/>
      <c r="M12" s="170"/>
      <c r="N12" s="172"/>
      <c r="O12" s="171"/>
      <c r="P12" s="172"/>
      <c r="Q12" s="172"/>
    </row>
    <row r="13" spans="1:17" s="18" customFormat="1" ht="50.25" customHeight="1">
      <c r="A13" s="165" t="s">
        <v>241</v>
      </c>
      <c r="B13" s="165"/>
      <c r="C13" s="165" t="s">
        <v>242</v>
      </c>
      <c r="D13" s="166">
        <f>SUM(D14)</f>
        <v>64800</v>
      </c>
      <c r="E13" s="166">
        <f>SUM(E14)</f>
        <v>64800</v>
      </c>
      <c r="F13" s="166"/>
      <c r="G13" s="166"/>
      <c r="H13" s="166">
        <f>SUM(H14)</f>
        <v>64800</v>
      </c>
      <c r="I13" s="166"/>
      <c r="J13" s="166"/>
      <c r="K13" s="166"/>
      <c r="L13" s="166"/>
      <c r="M13" s="166"/>
      <c r="N13" s="168"/>
      <c r="O13" s="167"/>
      <c r="P13" s="168"/>
      <c r="Q13" s="168"/>
    </row>
    <row r="14" spans="1:17" s="18" customFormat="1" ht="18" customHeight="1">
      <c r="A14" s="169"/>
      <c r="B14" s="169" t="s">
        <v>243</v>
      </c>
      <c r="C14" s="169" t="s">
        <v>244</v>
      </c>
      <c r="D14" s="170">
        <v>64800</v>
      </c>
      <c r="E14" s="170">
        <v>64800</v>
      </c>
      <c r="F14" s="170"/>
      <c r="G14" s="170"/>
      <c r="H14" s="170">
        <v>64800</v>
      </c>
      <c r="I14" s="170"/>
      <c r="J14" s="170"/>
      <c r="K14" s="170"/>
      <c r="L14" s="170"/>
      <c r="M14" s="170"/>
      <c r="N14" s="171"/>
      <c r="O14" s="171"/>
      <c r="P14" s="172"/>
      <c r="Q14" s="172"/>
    </row>
    <row r="15" spans="1:17" s="18" customFormat="1" ht="17.25" customHeight="1">
      <c r="A15" s="165" t="s">
        <v>245</v>
      </c>
      <c r="B15" s="165"/>
      <c r="C15" s="165" t="s">
        <v>246</v>
      </c>
      <c r="D15" s="166">
        <f>SUM(D16:D19)</f>
        <v>2895454</v>
      </c>
      <c r="E15" s="166">
        <f aca="true" t="shared" si="1" ref="E15:O15">SUM(E16:E19)</f>
        <v>158231</v>
      </c>
      <c r="F15" s="166">
        <f t="shared" si="1"/>
        <v>35500</v>
      </c>
      <c r="G15" s="166">
        <f t="shared" si="1"/>
        <v>72131</v>
      </c>
      <c r="H15" s="166">
        <f t="shared" si="1"/>
        <v>50000</v>
      </c>
      <c r="I15" s="166">
        <f t="shared" si="1"/>
        <v>600</v>
      </c>
      <c r="J15" s="166"/>
      <c r="K15" s="166"/>
      <c r="L15" s="166"/>
      <c r="M15" s="166">
        <f t="shared" si="1"/>
        <v>2737223</v>
      </c>
      <c r="N15" s="166">
        <f t="shared" si="1"/>
        <v>2737223</v>
      </c>
      <c r="O15" s="166">
        <f t="shared" si="1"/>
        <v>2457223</v>
      </c>
      <c r="P15" s="168"/>
      <c r="Q15" s="168"/>
    </row>
    <row r="16" spans="1:17" s="18" customFormat="1" ht="17.25" customHeight="1">
      <c r="A16" s="169"/>
      <c r="B16" s="169" t="s">
        <v>247</v>
      </c>
      <c r="C16" s="169" t="s">
        <v>390</v>
      </c>
      <c r="D16" s="170">
        <v>12000</v>
      </c>
      <c r="E16" s="170">
        <v>12000</v>
      </c>
      <c r="F16" s="170"/>
      <c r="G16" s="170">
        <v>12000</v>
      </c>
      <c r="H16" s="170"/>
      <c r="I16" s="170"/>
      <c r="J16" s="170"/>
      <c r="K16" s="170"/>
      <c r="L16" s="170"/>
      <c r="M16" s="170"/>
      <c r="N16" s="171"/>
      <c r="O16" s="171"/>
      <c r="P16" s="172"/>
      <c r="Q16" s="172"/>
    </row>
    <row r="17" spans="1:17" s="18" customFormat="1" ht="17.25" customHeight="1">
      <c r="A17" s="169"/>
      <c r="B17" s="169" t="s">
        <v>469</v>
      </c>
      <c r="C17" s="169" t="s">
        <v>476</v>
      </c>
      <c r="D17" s="170">
        <v>800</v>
      </c>
      <c r="E17" s="170">
        <v>800</v>
      </c>
      <c r="F17" s="170"/>
      <c r="G17" s="170">
        <v>800</v>
      </c>
      <c r="H17" s="170"/>
      <c r="I17" s="170"/>
      <c r="J17" s="170"/>
      <c r="K17" s="170"/>
      <c r="L17" s="170"/>
      <c r="M17" s="170"/>
      <c r="N17" s="171"/>
      <c r="O17" s="171"/>
      <c r="P17" s="172"/>
      <c r="Q17" s="172"/>
    </row>
    <row r="18" spans="1:17" s="18" customFormat="1" ht="17.25" customHeight="1">
      <c r="A18" s="169"/>
      <c r="B18" s="169" t="s">
        <v>248</v>
      </c>
      <c r="C18" s="169" t="s">
        <v>249</v>
      </c>
      <c r="D18" s="170">
        <v>210500</v>
      </c>
      <c r="E18" s="170">
        <v>10500</v>
      </c>
      <c r="F18" s="170"/>
      <c r="G18" s="170">
        <v>10500</v>
      </c>
      <c r="H18" s="170"/>
      <c r="I18" s="170"/>
      <c r="J18" s="170"/>
      <c r="K18" s="170"/>
      <c r="L18" s="170"/>
      <c r="M18" s="170">
        <v>200000</v>
      </c>
      <c r="N18" s="171">
        <v>200000</v>
      </c>
      <c r="O18" s="171"/>
      <c r="P18" s="172"/>
      <c r="Q18" s="172"/>
    </row>
    <row r="19" spans="1:17" s="18" customFormat="1" ht="18.75" customHeight="1">
      <c r="A19" s="169"/>
      <c r="B19" s="169" t="s">
        <v>250</v>
      </c>
      <c r="C19" s="169" t="s">
        <v>251</v>
      </c>
      <c r="D19" s="170">
        <v>2672154</v>
      </c>
      <c r="E19" s="170">
        <v>134931</v>
      </c>
      <c r="F19" s="170">
        <v>35500</v>
      </c>
      <c r="G19" s="170">
        <v>48831</v>
      </c>
      <c r="H19" s="170">
        <v>50000</v>
      </c>
      <c r="I19" s="170">
        <v>600</v>
      </c>
      <c r="J19" s="170"/>
      <c r="K19" s="170"/>
      <c r="L19" s="170"/>
      <c r="M19" s="170">
        <v>2537223</v>
      </c>
      <c r="N19" s="171">
        <v>2537223</v>
      </c>
      <c r="O19" s="171">
        <v>2457223</v>
      </c>
      <c r="P19" s="172"/>
      <c r="Q19" s="172"/>
    </row>
    <row r="20" spans="1:17" s="18" customFormat="1" ht="25.5" customHeight="1">
      <c r="A20" s="165" t="s">
        <v>115</v>
      </c>
      <c r="B20" s="165"/>
      <c r="C20" s="165" t="s">
        <v>116</v>
      </c>
      <c r="D20" s="166">
        <f>SUM(D21)</f>
        <v>37000</v>
      </c>
      <c r="E20" s="166">
        <f>SUM(E21)</f>
        <v>37000</v>
      </c>
      <c r="F20" s="166"/>
      <c r="G20" s="166">
        <f>SUM(G21)</f>
        <v>37000</v>
      </c>
      <c r="H20" s="166"/>
      <c r="I20" s="166"/>
      <c r="J20" s="166"/>
      <c r="K20" s="166"/>
      <c r="L20" s="166"/>
      <c r="M20" s="166"/>
      <c r="N20" s="167"/>
      <c r="O20" s="167"/>
      <c r="P20" s="168"/>
      <c r="Q20" s="168"/>
    </row>
    <row r="21" spans="1:17" s="18" customFormat="1" ht="27" customHeight="1">
      <c r="A21" s="165"/>
      <c r="B21" s="169" t="s">
        <v>252</v>
      </c>
      <c r="C21" s="169" t="s">
        <v>117</v>
      </c>
      <c r="D21" s="170">
        <v>37000</v>
      </c>
      <c r="E21" s="170">
        <v>37000</v>
      </c>
      <c r="F21" s="170"/>
      <c r="G21" s="170">
        <v>37000</v>
      </c>
      <c r="H21" s="166"/>
      <c r="I21" s="166"/>
      <c r="J21" s="166"/>
      <c r="K21" s="166"/>
      <c r="L21" s="166"/>
      <c r="M21" s="166"/>
      <c r="N21" s="167"/>
      <c r="O21" s="167"/>
      <c r="P21" s="168"/>
      <c r="Q21" s="168"/>
    </row>
    <row r="22" spans="1:17" s="20" customFormat="1" ht="18.75" customHeight="1">
      <c r="A22" s="165" t="s">
        <v>253</v>
      </c>
      <c r="B22" s="165"/>
      <c r="C22" s="165" t="s">
        <v>254</v>
      </c>
      <c r="D22" s="166">
        <f>SUM(D23:D24)</f>
        <v>4100</v>
      </c>
      <c r="E22" s="166">
        <f>SUM(E23:E24)</f>
        <v>4100</v>
      </c>
      <c r="F22" s="166"/>
      <c r="G22" s="166">
        <f>SUM(G23:G24)</f>
        <v>4100</v>
      </c>
      <c r="H22" s="166"/>
      <c r="I22" s="166"/>
      <c r="J22" s="166"/>
      <c r="K22" s="166"/>
      <c r="L22" s="166"/>
      <c r="M22" s="166"/>
      <c r="N22" s="167"/>
      <c r="O22" s="167"/>
      <c r="P22" s="168"/>
      <c r="Q22" s="168"/>
    </row>
    <row r="23" spans="1:17" ht="18" customHeight="1">
      <c r="A23" s="165"/>
      <c r="B23" s="169" t="s">
        <v>255</v>
      </c>
      <c r="C23" s="169" t="s">
        <v>256</v>
      </c>
      <c r="D23" s="170">
        <v>2100</v>
      </c>
      <c r="E23" s="170">
        <v>2100</v>
      </c>
      <c r="F23" s="170"/>
      <c r="G23" s="170">
        <v>2100</v>
      </c>
      <c r="H23" s="166"/>
      <c r="I23" s="166"/>
      <c r="J23" s="166"/>
      <c r="K23" s="166"/>
      <c r="L23" s="166"/>
      <c r="M23" s="166"/>
      <c r="N23" s="167"/>
      <c r="O23" s="167"/>
      <c r="P23" s="168"/>
      <c r="Q23" s="168"/>
    </row>
    <row r="24" spans="1:17" ht="18.75" customHeight="1">
      <c r="A24" s="165"/>
      <c r="B24" s="169" t="s">
        <v>257</v>
      </c>
      <c r="C24" s="169" t="s">
        <v>114</v>
      </c>
      <c r="D24" s="170">
        <v>2000</v>
      </c>
      <c r="E24" s="170">
        <v>2000</v>
      </c>
      <c r="F24" s="170"/>
      <c r="G24" s="170">
        <v>2000</v>
      </c>
      <c r="H24" s="166"/>
      <c r="I24" s="166"/>
      <c r="J24" s="166"/>
      <c r="K24" s="166"/>
      <c r="L24" s="166"/>
      <c r="M24" s="166"/>
      <c r="N24" s="167"/>
      <c r="O24" s="167"/>
      <c r="P24" s="168"/>
      <c r="Q24" s="168"/>
    </row>
    <row r="25" spans="1:17" ht="19.5" customHeight="1">
      <c r="A25" s="165" t="s">
        <v>258</v>
      </c>
      <c r="B25" s="165"/>
      <c r="C25" s="165" t="s">
        <v>216</v>
      </c>
      <c r="D25" s="166">
        <f>SUM(D26)</f>
        <v>366518</v>
      </c>
      <c r="E25" s="166">
        <f>SUM(E26)</f>
        <v>0</v>
      </c>
      <c r="F25" s="166"/>
      <c r="G25" s="166"/>
      <c r="H25" s="166"/>
      <c r="I25" s="166"/>
      <c r="J25" s="166"/>
      <c r="K25" s="166"/>
      <c r="L25" s="166"/>
      <c r="M25" s="166">
        <f>SUM(M26)</f>
        <v>366518</v>
      </c>
      <c r="N25" s="166">
        <f>SUM(N26)</f>
        <v>366518</v>
      </c>
      <c r="O25" s="166">
        <f>SUM(O26)</f>
        <v>366518</v>
      </c>
      <c r="P25" s="168"/>
      <c r="Q25" s="168"/>
    </row>
    <row r="26" spans="1:17" ht="16.5" customHeight="1">
      <c r="A26" s="165"/>
      <c r="B26" s="169" t="s">
        <v>259</v>
      </c>
      <c r="C26" s="169" t="s">
        <v>114</v>
      </c>
      <c r="D26" s="170">
        <v>366518</v>
      </c>
      <c r="E26" s="170">
        <v>0</v>
      </c>
      <c r="F26" s="170"/>
      <c r="G26" s="170"/>
      <c r="H26" s="166"/>
      <c r="I26" s="166"/>
      <c r="J26" s="166"/>
      <c r="K26" s="166"/>
      <c r="L26" s="166"/>
      <c r="M26" s="170">
        <v>366518</v>
      </c>
      <c r="N26" s="171">
        <v>366518</v>
      </c>
      <c r="O26" s="171">
        <v>366518</v>
      </c>
      <c r="P26" s="168"/>
      <c r="Q26" s="168"/>
    </row>
    <row r="27" spans="1:17" ht="19.5" customHeight="1">
      <c r="A27" s="165" t="s">
        <v>260</v>
      </c>
      <c r="B27" s="165"/>
      <c r="C27" s="165" t="s">
        <v>261</v>
      </c>
      <c r="D27" s="166">
        <f>SUM(D28:D32)</f>
        <v>1553575</v>
      </c>
      <c r="E27" s="166">
        <f>SUM(E28:E32)</f>
        <v>1553575</v>
      </c>
      <c r="F27" s="166">
        <f>SUM(F28:F32)</f>
        <v>1143775</v>
      </c>
      <c r="G27" s="166">
        <f>SUM(G28:G32)</f>
        <v>280700</v>
      </c>
      <c r="H27" s="166"/>
      <c r="I27" s="166">
        <f>SUM(I28:I32)</f>
        <v>129100</v>
      </c>
      <c r="J27" s="166">
        <f>SUM(J28:J32)</f>
        <v>0</v>
      </c>
      <c r="K27" s="166"/>
      <c r="L27" s="166"/>
      <c r="M27" s="166"/>
      <c r="N27" s="168"/>
      <c r="O27" s="167"/>
      <c r="P27" s="168"/>
      <c r="Q27" s="168"/>
    </row>
    <row r="28" spans="1:17" ht="17.25" customHeight="1">
      <c r="A28" s="165"/>
      <c r="B28" s="169" t="s">
        <v>262</v>
      </c>
      <c r="C28" s="169" t="s">
        <v>263</v>
      </c>
      <c r="D28" s="170">
        <v>54775</v>
      </c>
      <c r="E28" s="170">
        <v>54775</v>
      </c>
      <c r="F28" s="170">
        <v>41775</v>
      </c>
      <c r="G28" s="170">
        <v>13000</v>
      </c>
      <c r="H28" s="166"/>
      <c r="I28" s="166"/>
      <c r="J28" s="166"/>
      <c r="K28" s="166"/>
      <c r="L28" s="166"/>
      <c r="M28" s="166"/>
      <c r="N28" s="168"/>
      <c r="O28" s="167"/>
      <c r="P28" s="168"/>
      <c r="Q28" s="168"/>
    </row>
    <row r="29" spans="1:17" ht="18.75" customHeight="1">
      <c r="A29" s="165"/>
      <c r="B29" s="169" t="s">
        <v>264</v>
      </c>
      <c r="C29" s="169" t="s">
        <v>265</v>
      </c>
      <c r="D29" s="170">
        <v>118000</v>
      </c>
      <c r="E29" s="170">
        <v>118000</v>
      </c>
      <c r="F29" s="170"/>
      <c r="G29" s="170">
        <v>5000</v>
      </c>
      <c r="H29" s="166"/>
      <c r="I29" s="170">
        <v>113000</v>
      </c>
      <c r="J29" s="166"/>
      <c r="K29" s="166"/>
      <c r="L29" s="166"/>
      <c r="M29" s="166"/>
      <c r="N29" s="168"/>
      <c r="O29" s="167"/>
      <c r="P29" s="168"/>
      <c r="Q29" s="168"/>
    </row>
    <row r="30" spans="1:17" ht="18" customHeight="1">
      <c r="A30" s="165"/>
      <c r="B30" s="169" t="s">
        <v>266</v>
      </c>
      <c r="C30" s="169" t="s">
        <v>267</v>
      </c>
      <c r="D30" s="170">
        <v>1291200</v>
      </c>
      <c r="E30" s="170">
        <v>1291200</v>
      </c>
      <c r="F30" s="245">
        <v>1089000</v>
      </c>
      <c r="G30" s="170">
        <v>201700</v>
      </c>
      <c r="H30" s="166"/>
      <c r="I30" s="170">
        <v>500</v>
      </c>
      <c r="J30" s="166"/>
      <c r="K30" s="166"/>
      <c r="L30" s="166"/>
      <c r="M30" s="166"/>
      <c r="N30" s="168"/>
      <c r="O30" s="167"/>
      <c r="P30" s="168"/>
      <c r="Q30" s="168"/>
    </row>
    <row r="31" spans="1:17" ht="30" customHeight="1">
      <c r="A31" s="165"/>
      <c r="B31" s="169" t="s">
        <v>268</v>
      </c>
      <c r="C31" s="169" t="s">
        <v>269</v>
      </c>
      <c r="D31" s="170">
        <v>40000</v>
      </c>
      <c r="E31" s="170">
        <v>40000</v>
      </c>
      <c r="F31" s="170"/>
      <c r="G31" s="170">
        <v>40000</v>
      </c>
      <c r="H31" s="166"/>
      <c r="I31" s="166"/>
      <c r="J31" s="245">
        <v>0</v>
      </c>
      <c r="K31" s="166"/>
      <c r="L31" s="166"/>
      <c r="M31" s="166"/>
      <c r="N31" s="168"/>
      <c r="O31" s="167"/>
      <c r="P31" s="168"/>
      <c r="Q31" s="168"/>
    </row>
    <row r="32" spans="1:17" ht="18.75" customHeight="1">
      <c r="A32" s="165"/>
      <c r="B32" s="169" t="s">
        <v>270</v>
      </c>
      <c r="C32" s="169" t="s">
        <v>114</v>
      </c>
      <c r="D32" s="170">
        <v>49600</v>
      </c>
      <c r="E32" s="170">
        <v>49600</v>
      </c>
      <c r="F32" s="170">
        <v>13000</v>
      </c>
      <c r="G32" s="170">
        <v>21000</v>
      </c>
      <c r="H32" s="166"/>
      <c r="I32" s="170">
        <v>15600</v>
      </c>
      <c r="J32" s="166"/>
      <c r="K32" s="166"/>
      <c r="L32" s="166"/>
      <c r="M32" s="166"/>
      <c r="N32" s="167"/>
      <c r="O32" s="167"/>
      <c r="P32" s="168"/>
      <c r="Q32" s="168"/>
    </row>
    <row r="33" spans="1:17" ht="64.5" customHeight="1">
      <c r="A33" s="165" t="s">
        <v>271</v>
      </c>
      <c r="B33" s="165"/>
      <c r="C33" s="165" t="s">
        <v>130</v>
      </c>
      <c r="D33" s="166">
        <f>SUM(D34)</f>
        <v>909</v>
      </c>
      <c r="E33" s="166">
        <f>SUM(E34)</f>
        <v>909</v>
      </c>
      <c r="F33" s="166">
        <f>SUM(F34)</f>
        <v>909</v>
      </c>
      <c r="G33" s="166"/>
      <c r="H33" s="166"/>
      <c r="I33" s="166"/>
      <c r="J33" s="166"/>
      <c r="K33" s="166"/>
      <c r="L33" s="166"/>
      <c r="M33" s="166"/>
      <c r="N33" s="167"/>
      <c r="O33" s="167"/>
      <c r="P33" s="168"/>
      <c r="Q33" s="168"/>
    </row>
    <row r="34" spans="1:17" ht="51" customHeight="1">
      <c r="A34" s="165"/>
      <c r="B34" s="169" t="s">
        <v>272</v>
      </c>
      <c r="C34" s="169" t="s">
        <v>273</v>
      </c>
      <c r="D34" s="170">
        <v>909</v>
      </c>
      <c r="E34" s="170">
        <v>909</v>
      </c>
      <c r="F34" s="170">
        <v>909</v>
      </c>
      <c r="G34" s="170"/>
      <c r="H34" s="166"/>
      <c r="I34" s="166"/>
      <c r="J34" s="166"/>
      <c r="K34" s="166"/>
      <c r="L34" s="166"/>
      <c r="M34" s="166"/>
      <c r="N34" s="167"/>
      <c r="O34" s="167"/>
      <c r="P34" s="168"/>
      <c r="Q34" s="168"/>
    </row>
    <row r="35" spans="1:17" ht="39.75" customHeight="1">
      <c r="A35" s="165" t="s">
        <v>274</v>
      </c>
      <c r="B35" s="165"/>
      <c r="C35" s="165" t="s">
        <v>275</v>
      </c>
      <c r="D35" s="166">
        <f>SUM(D36:D37)</f>
        <v>81300</v>
      </c>
      <c r="E35" s="166">
        <f aca="true" t="shared" si="2" ref="E35:N35">SUM(E36:E37)</f>
        <v>69300</v>
      </c>
      <c r="F35" s="166">
        <f t="shared" si="2"/>
        <v>7000</v>
      </c>
      <c r="G35" s="166">
        <f t="shared" si="2"/>
        <v>56300</v>
      </c>
      <c r="H35" s="166"/>
      <c r="I35" s="166">
        <f t="shared" si="2"/>
        <v>6000</v>
      </c>
      <c r="J35" s="166"/>
      <c r="K35" s="166"/>
      <c r="L35" s="166"/>
      <c r="M35" s="166">
        <f t="shared" si="2"/>
        <v>12000</v>
      </c>
      <c r="N35" s="166">
        <f t="shared" si="2"/>
        <v>12000</v>
      </c>
      <c r="O35" s="167"/>
      <c r="P35" s="168"/>
      <c r="Q35" s="168"/>
    </row>
    <row r="36" spans="1:17" ht="25.5" customHeight="1">
      <c r="A36" s="165"/>
      <c r="B36" s="169" t="s">
        <v>276</v>
      </c>
      <c r="C36" s="169" t="s">
        <v>277</v>
      </c>
      <c r="D36" s="170">
        <v>53300</v>
      </c>
      <c r="E36" s="170">
        <v>41300</v>
      </c>
      <c r="F36" s="170">
        <v>7000</v>
      </c>
      <c r="G36" s="170">
        <v>28300</v>
      </c>
      <c r="H36" s="166"/>
      <c r="I36" s="170">
        <v>6000</v>
      </c>
      <c r="J36" s="166"/>
      <c r="K36" s="166"/>
      <c r="L36" s="170"/>
      <c r="M36" s="170">
        <v>12000</v>
      </c>
      <c r="N36" s="171">
        <v>12000</v>
      </c>
      <c r="O36" s="171"/>
      <c r="P36" s="168"/>
      <c r="Q36" s="168"/>
    </row>
    <row r="37" spans="1:17" ht="18.75" customHeight="1">
      <c r="A37" s="165"/>
      <c r="B37" s="169" t="s">
        <v>278</v>
      </c>
      <c r="C37" s="169" t="s">
        <v>279</v>
      </c>
      <c r="D37" s="245">
        <v>28000</v>
      </c>
      <c r="E37" s="170">
        <v>28000</v>
      </c>
      <c r="F37" s="170"/>
      <c r="G37" s="170">
        <v>28000</v>
      </c>
      <c r="H37" s="166"/>
      <c r="I37" s="166"/>
      <c r="J37" s="166"/>
      <c r="K37" s="166"/>
      <c r="L37" s="166"/>
      <c r="M37" s="166"/>
      <c r="N37" s="167"/>
      <c r="O37" s="167"/>
      <c r="P37" s="168"/>
      <c r="Q37" s="168"/>
    </row>
    <row r="38" spans="1:17" ht="25.5" customHeight="1">
      <c r="A38" s="165" t="s">
        <v>280</v>
      </c>
      <c r="B38" s="165"/>
      <c r="C38" s="165" t="s">
        <v>281</v>
      </c>
      <c r="D38" s="166">
        <f>SUM(D39)</f>
        <v>264679</v>
      </c>
      <c r="E38" s="166">
        <f>SUM(E39)</f>
        <v>264679</v>
      </c>
      <c r="F38" s="166"/>
      <c r="G38" s="166"/>
      <c r="H38" s="166"/>
      <c r="I38" s="166"/>
      <c r="J38" s="166"/>
      <c r="K38" s="166">
        <f>SUM(K39)</f>
        <v>264679</v>
      </c>
      <c r="L38" s="166"/>
      <c r="M38" s="166"/>
      <c r="N38" s="167"/>
      <c r="O38" s="167"/>
      <c r="P38" s="168"/>
      <c r="Q38" s="168"/>
    </row>
    <row r="39" spans="1:17" ht="39" customHeight="1">
      <c r="A39" s="165"/>
      <c r="B39" s="169" t="s">
        <v>282</v>
      </c>
      <c r="C39" s="169" t="s">
        <v>283</v>
      </c>
      <c r="D39" s="170">
        <v>264679</v>
      </c>
      <c r="E39" s="170">
        <v>264679</v>
      </c>
      <c r="F39" s="170"/>
      <c r="G39" s="170"/>
      <c r="H39" s="166"/>
      <c r="I39" s="166"/>
      <c r="J39" s="166"/>
      <c r="K39" s="170">
        <v>264679</v>
      </c>
      <c r="L39" s="166"/>
      <c r="M39" s="166"/>
      <c r="N39" s="167"/>
      <c r="O39" s="167"/>
      <c r="P39" s="168"/>
      <c r="Q39" s="168"/>
    </row>
    <row r="40" spans="1:17" ht="13.5" customHeight="1">
      <c r="A40" s="165" t="s">
        <v>284</v>
      </c>
      <c r="B40" s="165"/>
      <c r="C40" s="165" t="s">
        <v>164</v>
      </c>
      <c r="D40" s="166">
        <f>SUM(D41)</f>
        <v>120000</v>
      </c>
      <c r="E40" s="166">
        <f>SUM(E41)</f>
        <v>120000</v>
      </c>
      <c r="F40" s="166"/>
      <c r="G40" s="166">
        <f>SUM(G41)</f>
        <v>120000</v>
      </c>
      <c r="H40" s="166"/>
      <c r="I40" s="166"/>
      <c r="J40" s="166"/>
      <c r="K40" s="166"/>
      <c r="L40" s="166"/>
      <c r="M40" s="166"/>
      <c r="N40" s="167"/>
      <c r="O40" s="167"/>
      <c r="P40" s="168"/>
      <c r="Q40" s="168"/>
    </row>
    <row r="41" spans="1:17" ht="18.75" customHeight="1">
      <c r="A41" s="165"/>
      <c r="B41" s="169" t="s">
        <v>285</v>
      </c>
      <c r="C41" s="169" t="s">
        <v>286</v>
      </c>
      <c r="D41" s="170">
        <v>120000</v>
      </c>
      <c r="E41" s="170">
        <v>120000</v>
      </c>
      <c r="F41" s="170"/>
      <c r="G41" s="170">
        <v>120000</v>
      </c>
      <c r="H41" s="166"/>
      <c r="I41" s="166"/>
      <c r="J41" s="166"/>
      <c r="K41" s="166"/>
      <c r="L41" s="166"/>
      <c r="M41" s="166"/>
      <c r="N41" s="167"/>
      <c r="O41" s="167"/>
      <c r="P41" s="168"/>
      <c r="Q41" s="168"/>
    </row>
    <row r="42" spans="1:17" ht="18.75" customHeight="1">
      <c r="A42" s="165" t="s">
        <v>287</v>
      </c>
      <c r="B42" s="165"/>
      <c r="C42" s="165" t="s">
        <v>288</v>
      </c>
      <c r="D42" s="166">
        <f aca="true" t="shared" si="3" ref="D42:I42">SUM(D43:D49)</f>
        <v>6021459</v>
      </c>
      <c r="E42" s="166">
        <f t="shared" si="3"/>
        <v>6021459</v>
      </c>
      <c r="F42" s="166">
        <f t="shared" si="3"/>
        <v>4186100</v>
      </c>
      <c r="G42" s="297">
        <f t="shared" si="3"/>
        <v>1299359</v>
      </c>
      <c r="H42" s="166">
        <f t="shared" si="3"/>
        <v>331000</v>
      </c>
      <c r="I42" s="166">
        <f t="shared" si="3"/>
        <v>205000</v>
      </c>
      <c r="J42" s="166"/>
      <c r="K42" s="166"/>
      <c r="L42" s="166"/>
      <c r="M42" s="166"/>
      <c r="N42" s="166"/>
      <c r="O42" s="166"/>
      <c r="P42" s="168"/>
      <c r="Q42" s="168"/>
    </row>
    <row r="43" spans="1:17" ht="15.75" customHeight="1">
      <c r="A43" s="169"/>
      <c r="B43" s="169" t="s">
        <v>289</v>
      </c>
      <c r="C43" s="169" t="s">
        <v>170</v>
      </c>
      <c r="D43" s="170">
        <v>3116129</v>
      </c>
      <c r="E43" s="170">
        <v>3116129</v>
      </c>
      <c r="F43" s="170">
        <v>2393500</v>
      </c>
      <c r="G43" s="170">
        <v>274229</v>
      </c>
      <c r="H43" s="170">
        <v>328000</v>
      </c>
      <c r="I43" s="170">
        <v>120400</v>
      </c>
      <c r="J43" s="170"/>
      <c r="K43" s="170"/>
      <c r="L43" s="170"/>
      <c r="M43" s="170"/>
      <c r="N43" s="171"/>
      <c r="O43" s="171"/>
      <c r="P43" s="172"/>
      <c r="Q43" s="172"/>
    </row>
    <row r="44" spans="1:17" ht="29.25" customHeight="1">
      <c r="A44" s="165"/>
      <c r="B44" s="169" t="s">
        <v>290</v>
      </c>
      <c r="C44" s="169" t="s">
        <v>291</v>
      </c>
      <c r="D44" s="170">
        <v>303880</v>
      </c>
      <c r="E44" s="170">
        <v>303880</v>
      </c>
      <c r="F44" s="170">
        <v>265700</v>
      </c>
      <c r="G44" s="170">
        <v>20980</v>
      </c>
      <c r="H44" s="166"/>
      <c r="I44" s="170">
        <v>17200</v>
      </c>
      <c r="J44" s="166"/>
      <c r="K44" s="166"/>
      <c r="L44" s="166"/>
      <c r="M44" s="166"/>
      <c r="N44" s="167"/>
      <c r="O44" s="167"/>
      <c r="P44" s="168"/>
      <c r="Q44" s="168"/>
    </row>
    <row r="45" spans="1:17" ht="16.5" customHeight="1">
      <c r="A45" s="165"/>
      <c r="B45" s="169" t="s">
        <v>292</v>
      </c>
      <c r="C45" s="169" t="s">
        <v>171</v>
      </c>
      <c r="D45" s="170">
        <v>219410</v>
      </c>
      <c r="E45" s="170">
        <v>219410</v>
      </c>
      <c r="F45" s="170">
        <v>193900</v>
      </c>
      <c r="G45" s="170">
        <v>18110</v>
      </c>
      <c r="H45" s="166"/>
      <c r="I45" s="170">
        <v>7400</v>
      </c>
      <c r="J45" s="166"/>
      <c r="K45" s="166"/>
      <c r="L45" s="166"/>
      <c r="M45" s="166"/>
      <c r="N45" s="167"/>
      <c r="O45" s="167"/>
      <c r="P45" s="168"/>
      <c r="Q45" s="168"/>
    </row>
    <row r="46" spans="1:17" ht="17.25" customHeight="1">
      <c r="A46" s="165"/>
      <c r="B46" s="169" t="s">
        <v>293</v>
      </c>
      <c r="C46" s="169" t="s">
        <v>174</v>
      </c>
      <c r="D46" s="170">
        <v>2032000</v>
      </c>
      <c r="E46" s="170">
        <v>2032000</v>
      </c>
      <c r="F46" s="170">
        <v>1333000</v>
      </c>
      <c r="G46" s="170">
        <v>639000</v>
      </c>
      <c r="H46" s="166"/>
      <c r="I46" s="170">
        <v>60000</v>
      </c>
      <c r="J46" s="166"/>
      <c r="K46" s="170"/>
      <c r="L46" s="170"/>
      <c r="M46" s="170"/>
      <c r="N46" s="171"/>
      <c r="O46" s="171"/>
      <c r="P46" s="168"/>
      <c r="Q46" s="168"/>
    </row>
    <row r="47" spans="1:17" ht="26.25" customHeight="1">
      <c r="A47" s="165"/>
      <c r="B47" s="169" t="s">
        <v>294</v>
      </c>
      <c r="C47" s="169" t="s">
        <v>295</v>
      </c>
      <c r="D47" s="170">
        <v>292540</v>
      </c>
      <c r="E47" s="170">
        <v>292540</v>
      </c>
      <c r="F47" s="170"/>
      <c r="G47" s="170">
        <v>292540</v>
      </c>
      <c r="H47" s="170">
        <v>0</v>
      </c>
      <c r="I47" s="170"/>
      <c r="J47" s="166"/>
      <c r="K47" s="166"/>
      <c r="L47" s="166"/>
      <c r="M47" s="166"/>
      <c r="N47" s="167"/>
      <c r="O47" s="167"/>
      <c r="P47" s="168"/>
      <c r="Q47" s="168"/>
    </row>
    <row r="48" spans="1:17" ht="26.25" customHeight="1">
      <c r="A48" s="165"/>
      <c r="B48" s="169" t="s">
        <v>296</v>
      </c>
      <c r="C48" s="169" t="s">
        <v>383</v>
      </c>
      <c r="D48" s="170">
        <v>7300</v>
      </c>
      <c r="E48" s="170">
        <v>7300</v>
      </c>
      <c r="F48" s="170"/>
      <c r="G48" s="170">
        <v>7300</v>
      </c>
      <c r="H48" s="166"/>
      <c r="I48" s="170"/>
      <c r="J48" s="166"/>
      <c r="K48" s="166"/>
      <c r="L48" s="166"/>
      <c r="M48" s="166"/>
      <c r="N48" s="167"/>
      <c r="O48" s="167"/>
      <c r="P48" s="168"/>
      <c r="Q48" s="168"/>
    </row>
    <row r="49" spans="1:17" ht="17.25" customHeight="1">
      <c r="A49" s="165"/>
      <c r="B49" s="169" t="s">
        <v>297</v>
      </c>
      <c r="C49" s="169" t="s">
        <v>114</v>
      </c>
      <c r="D49" s="170">
        <v>50200</v>
      </c>
      <c r="E49" s="170">
        <v>50200</v>
      </c>
      <c r="F49" s="170"/>
      <c r="G49" s="170">
        <v>47200</v>
      </c>
      <c r="H49" s="170">
        <v>3000</v>
      </c>
      <c r="I49" s="170"/>
      <c r="J49" s="166"/>
      <c r="K49" s="166"/>
      <c r="L49" s="166"/>
      <c r="M49" s="166"/>
      <c r="N49" s="167"/>
      <c r="O49" s="167"/>
      <c r="P49" s="168"/>
      <c r="Q49" s="168"/>
    </row>
    <row r="50" spans="1:17" ht="15.75" customHeight="1">
      <c r="A50" s="165" t="s">
        <v>298</v>
      </c>
      <c r="B50" s="165"/>
      <c r="C50" s="165" t="s">
        <v>175</v>
      </c>
      <c r="D50" s="246">
        <f>SUM(D51:D52)</f>
        <v>73300</v>
      </c>
      <c r="E50" s="166">
        <f>SUM(E51:E52)</f>
        <v>73300</v>
      </c>
      <c r="F50" s="166">
        <f>SUM(F51:F52)</f>
        <v>19300</v>
      </c>
      <c r="G50" s="166">
        <f>SUM(G51:G52)</f>
        <v>44000</v>
      </c>
      <c r="H50" s="166">
        <f>SUM(H51:H52)</f>
        <v>10000</v>
      </c>
      <c r="I50" s="166"/>
      <c r="J50" s="166"/>
      <c r="K50" s="166"/>
      <c r="L50" s="166"/>
      <c r="M50" s="166"/>
      <c r="N50" s="167"/>
      <c r="O50" s="167"/>
      <c r="P50" s="168"/>
      <c r="Q50" s="168"/>
    </row>
    <row r="51" spans="1:17" ht="15.75" customHeight="1">
      <c r="A51" s="165"/>
      <c r="B51" s="169" t="s">
        <v>299</v>
      </c>
      <c r="C51" s="169" t="s">
        <v>300</v>
      </c>
      <c r="D51" s="170">
        <v>6000</v>
      </c>
      <c r="E51" s="170">
        <v>6000</v>
      </c>
      <c r="F51" s="170"/>
      <c r="G51" s="170">
        <v>6000</v>
      </c>
      <c r="H51" s="166"/>
      <c r="I51" s="170"/>
      <c r="J51" s="166"/>
      <c r="K51" s="166"/>
      <c r="L51" s="166"/>
      <c r="M51" s="166"/>
      <c r="N51" s="167"/>
      <c r="O51" s="167"/>
      <c r="P51" s="168"/>
      <c r="Q51" s="168"/>
    </row>
    <row r="52" spans="1:17" ht="24.75" customHeight="1">
      <c r="A52" s="165"/>
      <c r="B52" s="169" t="s">
        <v>301</v>
      </c>
      <c r="C52" s="169" t="s">
        <v>302</v>
      </c>
      <c r="D52" s="170">
        <v>67300</v>
      </c>
      <c r="E52" s="170">
        <v>67300</v>
      </c>
      <c r="F52" s="170">
        <v>19300</v>
      </c>
      <c r="G52" s="170">
        <v>38000</v>
      </c>
      <c r="H52" s="170">
        <v>10000</v>
      </c>
      <c r="I52" s="170"/>
      <c r="J52" s="166"/>
      <c r="K52" s="166"/>
      <c r="L52" s="166"/>
      <c r="M52" s="166"/>
      <c r="N52" s="167"/>
      <c r="O52" s="167"/>
      <c r="P52" s="168"/>
      <c r="Q52" s="168"/>
    </row>
    <row r="53" spans="1:17" ht="16.5" customHeight="1">
      <c r="A53" s="165" t="s">
        <v>303</v>
      </c>
      <c r="B53" s="165"/>
      <c r="C53" s="165" t="s">
        <v>304</v>
      </c>
      <c r="D53" s="166">
        <f aca="true" t="shared" si="4" ref="D53:I53">SUM(D54:D62)</f>
        <v>2577895</v>
      </c>
      <c r="E53" s="166">
        <f t="shared" si="4"/>
        <v>2577895</v>
      </c>
      <c r="F53" s="166">
        <f t="shared" si="4"/>
        <v>369941</v>
      </c>
      <c r="G53" s="166">
        <f t="shared" si="4"/>
        <v>155607</v>
      </c>
      <c r="H53" s="166">
        <f t="shared" si="4"/>
        <v>0</v>
      </c>
      <c r="I53" s="166">
        <f t="shared" si="4"/>
        <v>2052347</v>
      </c>
      <c r="J53" s="166"/>
      <c r="K53" s="166"/>
      <c r="L53" s="166"/>
      <c r="M53" s="166"/>
      <c r="N53" s="167"/>
      <c r="O53" s="167"/>
      <c r="P53" s="168"/>
      <c r="Q53" s="168"/>
    </row>
    <row r="54" spans="1:17" ht="18.75" customHeight="1">
      <c r="A54" s="165"/>
      <c r="B54" s="169" t="s">
        <v>305</v>
      </c>
      <c r="C54" s="169" t="s">
        <v>306</v>
      </c>
      <c r="D54" s="170">
        <v>79100</v>
      </c>
      <c r="E54" s="170">
        <v>79100</v>
      </c>
      <c r="F54" s="170"/>
      <c r="G54" s="170">
        <v>79100</v>
      </c>
      <c r="H54" s="166"/>
      <c r="I54" s="170"/>
      <c r="J54" s="166"/>
      <c r="K54" s="166"/>
      <c r="L54" s="166"/>
      <c r="M54" s="166"/>
      <c r="N54" s="167"/>
      <c r="O54" s="167"/>
      <c r="P54" s="168"/>
      <c r="Q54" s="168"/>
    </row>
    <row r="55" spans="1:17" ht="87.75" customHeight="1">
      <c r="A55" s="165"/>
      <c r="B55" s="169" t="s">
        <v>307</v>
      </c>
      <c r="C55" s="169" t="s">
        <v>391</v>
      </c>
      <c r="D55" s="170">
        <v>1922429</v>
      </c>
      <c r="E55" s="170">
        <v>1922429</v>
      </c>
      <c r="F55" s="170">
        <v>94891</v>
      </c>
      <c r="G55" s="170">
        <v>15778</v>
      </c>
      <c r="H55" s="170">
        <v>0</v>
      </c>
      <c r="I55" s="170">
        <v>1811760</v>
      </c>
      <c r="J55" s="166"/>
      <c r="K55" s="166"/>
      <c r="L55" s="166"/>
      <c r="M55" s="166"/>
      <c r="N55" s="167"/>
      <c r="O55" s="167"/>
      <c r="P55" s="168"/>
      <c r="Q55" s="168"/>
    </row>
    <row r="56" spans="1:17" ht="116.25" customHeight="1">
      <c r="A56" s="165"/>
      <c r="B56" s="169" t="s">
        <v>308</v>
      </c>
      <c r="C56" s="169" t="s">
        <v>392</v>
      </c>
      <c r="D56" s="170">
        <v>13703</v>
      </c>
      <c r="E56" s="170">
        <v>13703</v>
      </c>
      <c r="F56" s="170">
        <v>0</v>
      </c>
      <c r="G56" s="170">
        <v>13703</v>
      </c>
      <c r="H56" s="166"/>
      <c r="I56" s="170"/>
      <c r="J56" s="166"/>
      <c r="K56" s="166"/>
      <c r="L56" s="166"/>
      <c r="M56" s="166"/>
      <c r="N56" s="167"/>
      <c r="O56" s="167"/>
      <c r="P56" s="168"/>
      <c r="Q56" s="168"/>
    </row>
    <row r="57" spans="1:17" ht="51.75" customHeight="1">
      <c r="A57" s="165"/>
      <c r="B57" s="169" t="s">
        <v>309</v>
      </c>
      <c r="C57" s="169" t="s">
        <v>180</v>
      </c>
      <c r="D57" s="170">
        <v>52543</v>
      </c>
      <c r="E57" s="170">
        <v>52543</v>
      </c>
      <c r="F57" s="170"/>
      <c r="G57" s="170"/>
      <c r="H57" s="166"/>
      <c r="I57" s="170">
        <v>52543</v>
      </c>
      <c r="J57" s="166"/>
      <c r="K57" s="166"/>
      <c r="L57" s="166"/>
      <c r="M57" s="166"/>
      <c r="N57" s="167"/>
      <c r="O57" s="167"/>
      <c r="P57" s="168"/>
      <c r="Q57" s="168"/>
    </row>
    <row r="58" spans="1:17" ht="17.25" customHeight="1">
      <c r="A58" s="165"/>
      <c r="B58" s="169" t="s">
        <v>310</v>
      </c>
      <c r="C58" s="169" t="s">
        <v>311</v>
      </c>
      <c r="D58" s="170">
        <v>10200</v>
      </c>
      <c r="E58" s="170">
        <v>10200</v>
      </c>
      <c r="F58" s="170"/>
      <c r="G58" s="170"/>
      <c r="H58" s="166"/>
      <c r="I58" s="170">
        <v>10200</v>
      </c>
      <c r="J58" s="166"/>
      <c r="K58" s="166"/>
      <c r="L58" s="166"/>
      <c r="M58" s="166"/>
      <c r="N58" s="167"/>
      <c r="O58" s="167"/>
      <c r="P58" s="168"/>
      <c r="Q58" s="168"/>
    </row>
    <row r="59" spans="1:17" ht="13.5" customHeight="1">
      <c r="A59" s="165"/>
      <c r="B59" s="169" t="s">
        <v>312</v>
      </c>
      <c r="C59" s="169" t="s">
        <v>181</v>
      </c>
      <c r="D59" s="170">
        <v>125143</v>
      </c>
      <c r="E59" s="170">
        <v>125143</v>
      </c>
      <c r="F59" s="170"/>
      <c r="G59" s="170"/>
      <c r="H59" s="170"/>
      <c r="I59" s="170">
        <v>125143</v>
      </c>
      <c r="J59" s="166"/>
      <c r="K59" s="166"/>
      <c r="L59" s="166"/>
      <c r="M59" s="166"/>
      <c r="N59" s="167"/>
      <c r="O59" s="167"/>
      <c r="P59" s="168"/>
      <c r="Q59" s="168"/>
    </row>
    <row r="60" spans="1:17" ht="26.25" customHeight="1">
      <c r="A60" s="165"/>
      <c r="B60" s="169" t="s">
        <v>313</v>
      </c>
      <c r="C60" s="169" t="s">
        <v>182</v>
      </c>
      <c r="D60" s="170">
        <v>280345</v>
      </c>
      <c r="E60" s="170">
        <v>280345</v>
      </c>
      <c r="F60" s="245">
        <v>233789</v>
      </c>
      <c r="G60" s="170">
        <v>44756</v>
      </c>
      <c r="H60" s="166"/>
      <c r="I60" s="170">
        <v>1800</v>
      </c>
      <c r="J60" s="166"/>
      <c r="K60" s="166"/>
      <c r="L60" s="166"/>
      <c r="M60" s="166"/>
      <c r="N60" s="167"/>
      <c r="O60" s="167"/>
      <c r="P60" s="168"/>
      <c r="Q60" s="168"/>
    </row>
    <row r="61" spans="1:17" ht="38.25" customHeight="1">
      <c r="A61" s="165"/>
      <c r="B61" s="169" t="s">
        <v>314</v>
      </c>
      <c r="C61" s="169" t="s">
        <v>183</v>
      </c>
      <c r="D61" s="170">
        <v>44531</v>
      </c>
      <c r="E61" s="170">
        <v>44531</v>
      </c>
      <c r="F61" s="170">
        <v>41261</v>
      </c>
      <c r="G61" s="170">
        <v>2270</v>
      </c>
      <c r="H61" s="166"/>
      <c r="I61" s="170">
        <v>1000</v>
      </c>
      <c r="J61" s="166"/>
      <c r="K61" s="166"/>
      <c r="L61" s="166"/>
      <c r="M61" s="166"/>
      <c r="N61" s="167"/>
      <c r="O61" s="167"/>
      <c r="P61" s="168"/>
      <c r="Q61" s="168"/>
    </row>
    <row r="62" spans="1:17" ht="17.25" customHeight="1">
      <c r="A62" s="165"/>
      <c r="B62" s="169" t="s">
        <v>315</v>
      </c>
      <c r="C62" s="169" t="s">
        <v>114</v>
      </c>
      <c r="D62" s="170">
        <v>49901</v>
      </c>
      <c r="E62" s="170">
        <v>49901</v>
      </c>
      <c r="F62" s="170"/>
      <c r="G62" s="170"/>
      <c r="H62" s="166"/>
      <c r="I62" s="170">
        <v>49901</v>
      </c>
      <c r="J62" s="166"/>
      <c r="K62" s="166"/>
      <c r="L62" s="166"/>
      <c r="M62" s="166"/>
      <c r="N62" s="167"/>
      <c r="O62" s="167"/>
      <c r="P62" s="168"/>
      <c r="Q62" s="168"/>
    </row>
    <row r="63" spans="1:17" ht="39.75" customHeight="1">
      <c r="A63" s="165" t="s">
        <v>426</v>
      </c>
      <c r="B63" s="165"/>
      <c r="C63" s="165" t="s">
        <v>477</v>
      </c>
      <c r="D63" s="166">
        <f>SUM(D64)</f>
        <v>52116</v>
      </c>
      <c r="E63" s="166">
        <f>SUM(E64)</f>
        <v>52116</v>
      </c>
      <c r="F63" s="166"/>
      <c r="G63" s="166"/>
      <c r="H63" s="166"/>
      <c r="I63" s="166"/>
      <c r="J63" s="166">
        <f>SUM(J64)</f>
        <v>52116</v>
      </c>
      <c r="K63" s="166"/>
      <c r="L63" s="166"/>
      <c r="M63" s="166"/>
      <c r="N63" s="167"/>
      <c r="O63" s="167"/>
      <c r="P63" s="168"/>
      <c r="Q63" s="168"/>
    </row>
    <row r="64" spans="1:17" ht="17.25" customHeight="1">
      <c r="A64" s="165"/>
      <c r="B64" s="169" t="s">
        <v>427</v>
      </c>
      <c r="C64" s="169" t="s">
        <v>114</v>
      </c>
      <c r="D64" s="170">
        <v>52116</v>
      </c>
      <c r="E64" s="170">
        <v>52116</v>
      </c>
      <c r="F64" s="170"/>
      <c r="G64" s="170"/>
      <c r="H64" s="166"/>
      <c r="I64" s="170"/>
      <c r="J64" s="170">
        <v>52116</v>
      </c>
      <c r="K64" s="166"/>
      <c r="L64" s="166"/>
      <c r="M64" s="166"/>
      <c r="N64" s="167"/>
      <c r="O64" s="167"/>
      <c r="P64" s="168"/>
      <c r="Q64" s="168"/>
    </row>
    <row r="65" spans="1:17" ht="28.5" customHeight="1">
      <c r="A65" s="165" t="s">
        <v>316</v>
      </c>
      <c r="B65" s="165"/>
      <c r="C65" s="165" t="s">
        <v>215</v>
      </c>
      <c r="D65" s="166">
        <f>SUM(D66:D70)</f>
        <v>410595</v>
      </c>
      <c r="E65" s="166">
        <f>SUM(E66:E70)</f>
        <v>410595</v>
      </c>
      <c r="F65" s="166"/>
      <c r="G65" s="166">
        <f>SUM(G66:G70)</f>
        <v>280995</v>
      </c>
      <c r="H65" s="166">
        <f>SUM(H66:H70)</f>
        <v>129600</v>
      </c>
      <c r="I65" s="166"/>
      <c r="J65" s="166"/>
      <c r="K65" s="166"/>
      <c r="L65" s="166"/>
      <c r="M65" s="166"/>
      <c r="N65" s="167"/>
      <c r="O65" s="167"/>
      <c r="P65" s="168"/>
      <c r="Q65" s="168"/>
    </row>
    <row r="66" spans="1:17" ht="27" customHeight="1">
      <c r="A66" s="165"/>
      <c r="B66" s="169" t="s">
        <v>317</v>
      </c>
      <c r="C66" s="169" t="s">
        <v>224</v>
      </c>
      <c r="D66" s="170">
        <v>129600</v>
      </c>
      <c r="E66" s="170">
        <v>129600</v>
      </c>
      <c r="F66" s="170"/>
      <c r="G66" s="170"/>
      <c r="H66" s="170">
        <v>129600</v>
      </c>
      <c r="I66" s="170"/>
      <c r="J66" s="166"/>
      <c r="K66" s="166"/>
      <c r="L66" s="166"/>
      <c r="M66" s="166"/>
      <c r="N66" s="167"/>
      <c r="O66" s="167"/>
      <c r="P66" s="168"/>
      <c r="Q66" s="168"/>
    </row>
    <row r="67" spans="1:17" ht="15.75" customHeight="1">
      <c r="A67" s="165"/>
      <c r="B67" s="169" t="s">
        <v>318</v>
      </c>
      <c r="C67" s="169" t="s">
        <v>319</v>
      </c>
      <c r="D67" s="170">
        <v>16000</v>
      </c>
      <c r="E67" s="170">
        <v>16000</v>
      </c>
      <c r="F67" s="170"/>
      <c r="G67" s="170">
        <v>16000</v>
      </c>
      <c r="H67" s="166"/>
      <c r="I67" s="170"/>
      <c r="J67" s="166"/>
      <c r="K67" s="166"/>
      <c r="L67" s="166"/>
      <c r="M67" s="166"/>
      <c r="N67" s="167"/>
      <c r="O67" s="167"/>
      <c r="P67" s="168"/>
      <c r="Q67" s="168"/>
    </row>
    <row r="68" spans="1:17" ht="27" customHeight="1">
      <c r="A68" s="165"/>
      <c r="B68" s="169" t="s">
        <v>320</v>
      </c>
      <c r="C68" s="169" t="s">
        <v>321</v>
      </c>
      <c r="D68" s="170">
        <v>225700</v>
      </c>
      <c r="E68" s="170">
        <v>225700</v>
      </c>
      <c r="F68" s="170"/>
      <c r="G68" s="170">
        <v>225700</v>
      </c>
      <c r="H68" s="166"/>
      <c r="I68" s="170"/>
      <c r="J68" s="166"/>
      <c r="K68" s="166"/>
      <c r="L68" s="166"/>
      <c r="M68" s="166"/>
      <c r="N68" s="167"/>
      <c r="O68" s="167"/>
      <c r="P68" s="168"/>
      <c r="Q68" s="168"/>
    </row>
    <row r="69" spans="1:17" ht="51" customHeight="1">
      <c r="A69" s="165"/>
      <c r="B69" s="169" t="s">
        <v>322</v>
      </c>
      <c r="C69" s="174" t="s">
        <v>323</v>
      </c>
      <c r="D69" s="170">
        <v>29295</v>
      </c>
      <c r="E69" s="170">
        <v>29295</v>
      </c>
      <c r="F69" s="170"/>
      <c r="G69" s="170">
        <v>29295</v>
      </c>
      <c r="H69" s="166"/>
      <c r="I69" s="170"/>
      <c r="J69" s="166"/>
      <c r="K69" s="166"/>
      <c r="L69" s="166"/>
      <c r="M69" s="166"/>
      <c r="N69" s="167"/>
      <c r="O69" s="167"/>
      <c r="P69" s="168"/>
      <c r="Q69" s="168"/>
    </row>
    <row r="70" spans="1:17" ht="18.75" customHeight="1">
      <c r="A70" s="165"/>
      <c r="B70" s="169" t="s">
        <v>324</v>
      </c>
      <c r="C70" s="169" t="s">
        <v>114</v>
      </c>
      <c r="D70" s="170">
        <v>10000</v>
      </c>
      <c r="E70" s="170">
        <v>10000</v>
      </c>
      <c r="F70" s="170"/>
      <c r="G70" s="170">
        <v>10000</v>
      </c>
      <c r="H70" s="166"/>
      <c r="I70" s="170"/>
      <c r="J70" s="166"/>
      <c r="K70" s="166"/>
      <c r="L70" s="166"/>
      <c r="M70" s="166"/>
      <c r="N70" s="167"/>
      <c r="O70" s="167"/>
      <c r="P70" s="168"/>
      <c r="Q70" s="168"/>
    </row>
    <row r="71" spans="1:17" ht="27" customHeight="1">
      <c r="A71" s="165" t="s">
        <v>325</v>
      </c>
      <c r="B71" s="165"/>
      <c r="C71" s="165" t="s">
        <v>326</v>
      </c>
      <c r="D71" s="166">
        <f>SUM(D72:D73)</f>
        <v>128000</v>
      </c>
      <c r="E71" s="166">
        <f>SUM(E72:E73)</f>
        <v>128000</v>
      </c>
      <c r="F71" s="166"/>
      <c r="G71" s="166">
        <f>SUM(G72:G73)</f>
        <v>20000</v>
      </c>
      <c r="H71" s="166">
        <f>SUM(H72:H73)</f>
        <v>108000</v>
      </c>
      <c r="I71" s="166"/>
      <c r="J71" s="166"/>
      <c r="K71" s="166"/>
      <c r="L71" s="166"/>
      <c r="M71" s="166"/>
      <c r="N71" s="167"/>
      <c r="O71" s="167"/>
      <c r="P71" s="168"/>
      <c r="Q71" s="168"/>
    </row>
    <row r="72" spans="1:17" ht="16.5" customHeight="1">
      <c r="A72" s="165"/>
      <c r="B72" s="169" t="s">
        <v>327</v>
      </c>
      <c r="C72" s="169" t="s">
        <v>328</v>
      </c>
      <c r="D72" s="170">
        <v>108000</v>
      </c>
      <c r="E72" s="170">
        <v>108000</v>
      </c>
      <c r="F72" s="170"/>
      <c r="G72" s="170"/>
      <c r="H72" s="170">
        <v>108000</v>
      </c>
      <c r="I72" s="170"/>
      <c r="J72" s="166"/>
      <c r="K72" s="166"/>
      <c r="L72" s="166"/>
      <c r="M72" s="166"/>
      <c r="N72" s="167"/>
      <c r="O72" s="167"/>
      <c r="P72" s="168"/>
      <c r="Q72" s="168"/>
    </row>
    <row r="73" spans="1:17" ht="17.25" customHeight="1">
      <c r="A73" s="165"/>
      <c r="B73" s="169" t="s">
        <v>329</v>
      </c>
      <c r="C73" s="169" t="s">
        <v>114</v>
      </c>
      <c r="D73" s="170">
        <v>20000</v>
      </c>
      <c r="E73" s="170">
        <v>20000</v>
      </c>
      <c r="F73" s="170"/>
      <c r="G73" s="170">
        <v>20000</v>
      </c>
      <c r="H73" s="166"/>
      <c r="I73" s="170"/>
      <c r="J73" s="166"/>
      <c r="K73" s="166"/>
      <c r="L73" s="166"/>
      <c r="M73" s="166"/>
      <c r="N73" s="167"/>
      <c r="O73" s="167"/>
      <c r="P73" s="168"/>
      <c r="Q73" s="168"/>
    </row>
    <row r="74" spans="1:17" ht="18" customHeight="1">
      <c r="A74" s="165" t="s">
        <v>330</v>
      </c>
      <c r="B74" s="165"/>
      <c r="C74" s="165" t="s">
        <v>331</v>
      </c>
      <c r="D74" s="166">
        <f>SUM(D75:D76)</f>
        <v>69500</v>
      </c>
      <c r="E74" s="166">
        <f>SUM(E75:E76)</f>
        <v>69500</v>
      </c>
      <c r="F74" s="166"/>
      <c r="G74" s="166">
        <f>SUM(G75:G76)</f>
        <v>34500</v>
      </c>
      <c r="H74" s="166">
        <f>SUM(H75:H76)</f>
        <v>35000</v>
      </c>
      <c r="I74" s="166"/>
      <c r="J74" s="166"/>
      <c r="K74" s="166"/>
      <c r="L74" s="166"/>
      <c r="M74" s="166"/>
      <c r="N74" s="167"/>
      <c r="O74" s="167"/>
      <c r="P74" s="168"/>
      <c r="Q74" s="168"/>
    </row>
    <row r="75" spans="1:17" ht="27" customHeight="1">
      <c r="A75" s="165"/>
      <c r="B75" s="169" t="s">
        <v>332</v>
      </c>
      <c r="C75" s="169" t="s">
        <v>393</v>
      </c>
      <c r="D75" s="170">
        <v>39500</v>
      </c>
      <c r="E75" s="170">
        <v>39500</v>
      </c>
      <c r="F75" s="170"/>
      <c r="G75" s="170">
        <v>4500</v>
      </c>
      <c r="H75" s="170">
        <v>35000</v>
      </c>
      <c r="I75" s="170"/>
      <c r="J75" s="166"/>
      <c r="K75" s="166"/>
      <c r="L75" s="166"/>
      <c r="M75" s="166"/>
      <c r="N75" s="167"/>
      <c r="O75" s="167"/>
      <c r="P75" s="168"/>
      <c r="Q75" s="168"/>
    </row>
    <row r="76" spans="1:17" ht="18.75" customHeight="1">
      <c r="A76" s="165"/>
      <c r="B76" s="169" t="s">
        <v>333</v>
      </c>
      <c r="C76" s="169" t="s">
        <v>114</v>
      </c>
      <c r="D76" s="170">
        <v>30000</v>
      </c>
      <c r="E76" s="170">
        <v>30000</v>
      </c>
      <c r="F76" s="170"/>
      <c r="G76" s="170">
        <v>30000</v>
      </c>
      <c r="H76" s="166"/>
      <c r="I76" s="170"/>
      <c r="J76" s="166"/>
      <c r="K76" s="166"/>
      <c r="L76" s="166"/>
      <c r="M76" s="166"/>
      <c r="N76" s="167"/>
      <c r="O76" s="167"/>
      <c r="P76" s="168"/>
      <c r="Q76" s="168"/>
    </row>
    <row r="77" spans="1:17" ht="19.5" customHeight="1">
      <c r="A77" s="363" t="s">
        <v>27</v>
      </c>
      <c r="B77" s="363"/>
      <c r="C77" s="363"/>
      <c r="D77" s="173">
        <f>SUM(D9+D13+D15+D20+D22+D25+D27+D33+D35+D38+D40+D42+D50+D53+D65+D71+D74+D63)</f>
        <v>14910000</v>
      </c>
      <c r="E77" s="173">
        <f aca="true" t="shared" si="5" ref="E77:Q77">SUM(E9+E13+E15+E20+E22+E25+E27+E33+E35+E38+E40+E42+E50+E53+E65+E71+E74+E63)</f>
        <v>11634259</v>
      </c>
      <c r="F77" s="173">
        <f t="shared" si="5"/>
        <v>5762525</v>
      </c>
      <c r="G77" s="132">
        <f t="shared" si="5"/>
        <v>2433492</v>
      </c>
      <c r="H77" s="173">
        <f t="shared" si="5"/>
        <v>728400</v>
      </c>
      <c r="I77" s="173">
        <f t="shared" si="5"/>
        <v>2393047</v>
      </c>
      <c r="J77" s="173">
        <f t="shared" si="5"/>
        <v>52116</v>
      </c>
      <c r="K77" s="173">
        <f t="shared" si="5"/>
        <v>264679</v>
      </c>
      <c r="L77" s="173">
        <f t="shared" si="5"/>
        <v>0</v>
      </c>
      <c r="M77" s="173">
        <f t="shared" si="5"/>
        <v>3275741</v>
      </c>
      <c r="N77" s="173">
        <f t="shared" si="5"/>
        <v>3275741</v>
      </c>
      <c r="O77" s="173">
        <f t="shared" si="5"/>
        <v>2823741</v>
      </c>
      <c r="P77" s="173">
        <f t="shared" si="5"/>
        <v>0</v>
      </c>
      <c r="Q77" s="173">
        <f t="shared" si="5"/>
        <v>0</v>
      </c>
    </row>
  </sheetData>
  <sheetProtection/>
  <mergeCells count="20">
    <mergeCell ref="E4:Q4"/>
    <mergeCell ref="E5:E7"/>
    <mergeCell ref="F5:L5"/>
    <mergeCell ref="M5:M7"/>
    <mergeCell ref="N5:Q5"/>
    <mergeCell ref="N6:N7"/>
    <mergeCell ref="P6:P7"/>
    <mergeCell ref="Q6:Q7"/>
    <mergeCell ref="A77:C77"/>
    <mergeCell ref="A1:Q1"/>
    <mergeCell ref="A4:A7"/>
    <mergeCell ref="B4:B7"/>
    <mergeCell ref="C4:C7"/>
    <mergeCell ref="D4:D7"/>
    <mergeCell ref="K6:K7"/>
    <mergeCell ref="L6:L7"/>
    <mergeCell ref="F6:G6"/>
    <mergeCell ref="H6:H7"/>
    <mergeCell ref="I6:I7"/>
    <mergeCell ref="J6:J7"/>
  </mergeCells>
  <printOptions horizontalCentered="1"/>
  <pageMargins left="0.2362204724409449" right="0.4724409448818898" top="0.9055118110236221" bottom="0.7874015748031497" header="0.5118110236220472" footer="0.5118110236220472"/>
  <pageSetup horizontalDpi="600" verticalDpi="600" orientation="landscape" paperSize="9" scale="87" r:id="rId1"/>
  <headerFooter alignWithMargins="0">
    <oddHeader>&amp;RZałącznik Nr 2
do UchwałyNr XIV/131/2012 Rady Gminy Łączna  
       z dnia 27.01.2012 r.</oddHeader>
  </headerFooter>
  <rowBreaks count="3" manualBreakCount="3">
    <brk id="24" max="255" man="1"/>
    <brk id="37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2.875" style="175" customWidth="1"/>
    <col min="2" max="2" width="5.625" style="175" customWidth="1"/>
    <col min="3" max="3" width="6.625" style="175" customWidth="1"/>
    <col min="4" max="4" width="38.00390625" style="175" customWidth="1"/>
    <col min="5" max="5" width="10.875" style="175" customWidth="1"/>
    <col min="6" max="6" width="11.00390625" style="175" customWidth="1"/>
    <col min="7" max="7" width="9.625" style="175" customWidth="1"/>
    <col min="8" max="8" width="10.00390625" style="175" customWidth="1"/>
    <col min="9" max="10" width="8.375" style="175" customWidth="1"/>
    <col min="11" max="11" width="11.00390625" style="175" customWidth="1"/>
    <col min="12" max="12" width="15.75390625" style="175" customWidth="1"/>
    <col min="13" max="16384" width="9.125" style="175" customWidth="1"/>
  </cols>
  <sheetData>
    <row r="1" spans="1:12" ht="15">
      <c r="A1" s="374" t="s">
        <v>442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0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8" t="s">
        <v>14</v>
      </c>
    </row>
    <row r="3" spans="1:12" ht="19.5" customHeight="1">
      <c r="A3" s="375" t="s">
        <v>18</v>
      </c>
      <c r="B3" s="375" t="s">
        <v>1</v>
      </c>
      <c r="C3" s="375" t="s">
        <v>13</v>
      </c>
      <c r="D3" s="369" t="s">
        <v>92</v>
      </c>
      <c r="E3" s="369" t="s">
        <v>19</v>
      </c>
      <c r="F3" s="377" t="s">
        <v>26</v>
      </c>
      <c r="G3" s="377"/>
      <c r="H3" s="377"/>
      <c r="I3" s="377"/>
      <c r="J3" s="377"/>
      <c r="K3" s="377"/>
      <c r="L3" s="369" t="s">
        <v>20</v>
      </c>
    </row>
    <row r="4" spans="1:12" ht="19.5" customHeight="1">
      <c r="A4" s="375"/>
      <c r="B4" s="375"/>
      <c r="C4" s="375"/>
      <c r="D4" s="369"/>
      <c r="E4" s="369"/>
      <c r="F4" s="376" t="s">
        <v>443</v>
      </c>
      <c r="G4" s="369" t="s">
        <v>10</v>
      </c>
      <c r="H4" s="369"/>
      <c r="I4" s="369"/>
      <c r="J4" s="369"/>
      <c r="K4" s="369"/>
      <c r="L4" s="369"/>
    </row>
    <row r="5" spans="1:12" ht="19.5" customHeight="1">
      <c r="A5" s="375"/>
      <c r="B5" s="375"/>
      <c r="C5" s="375"/>
      <c r="D5" s="369"/>
      <c r="E5" s="369"/>
      <c r="F5" s="376"/>
      <c r="G5" s="370" t="s">
        <v>34</v>
      </c>
      <c r="H5" s="373" t="s">
        <v>31</v>
      </c>
      <c r="I5" s="177" t="s">
        <v>5</v>
      </c>
      <c r="J5" s="370" t="s">
        <v>35</v>
      </c>
      <c r="K5" s="373" t="s">
        <v>32</v>
      </c>
      <c r="L5" s="369"/>
    </row>
    <row r="6" spans="1:12" ht="29.25" customHeight="1">
      <c r="A6" s="375"/>
      <c r="B6" s="375"/>
      <c r="C6" s="375"/>
      <c r="D6" s="369"/>
      <c r="E6" s="369"/>
      <c r="F6" s="376"/>
      <c r="G6" s="371"/>
      <c r="H6" s="371"/>
      <c r="I6" s="378" t="s">
        <v>93</v>
      </c>
      <c r="J6" s="371"/>
      <c r="K6" s="371"/>
      <c r="L6" s="369"/>
    </row>
    <row r="7" spans="1:12" ht="19.5" customHeight="1">
      <c r="A7" s="375"/>
      <c r="B7" s="375"/>
      <c r="C7" s="375"/>
      <c r="D7" s="369"/>
      <c r="E7" s="369"/>
      <c r="F7" s="376"/>
      <c r="G7" s="371"/>
      <c r="H7" s="371"/>
      <c r="I7" s="378"/>
      <c r="J7" s="371"/>
      <c r="K7" s="371"/>
      <c r="L7" s="369"/>
    </row>
    <row r="8" spans="1:12" ht="74.25" customHeight="1">
      <c r="A8" s="375"/>
      <c r="B8" s="375"/>
      <c r="C8" s="375"/>
      <c r="D8" s="369"/>
      <c r="E8" s="369"/>
      <c r="F8" s="376"/>
      <c r="G8" s="372"/>
      <c r="H8" s="372"/>
      <c r="I8" s="378"/>
      <c r="J8" s="372"/>
      <c r="K8" s="372"/>
      <c r="L8" s="369"/>
    </row>
    <row r="9" spans="1:12" ht="12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/>
      <c r="J9" s="66">
        <v>9</v>
      </c>
      <c r="K9" s="66">
        <v>10</v>
      </c>
      <c r="L9" s="66">
        <v>12</v>
      </c>
    </row>
    <row r="10" spans="1:12" ht="25.5" customHeight="1">
      <c r="A10" s="66" t="s">
        <v>6</v>
      </c>
      <c r="B10" s="185" t="s">
        <v>217</v>
      </c>
      <c r="C10" s="185" t="s">
        <v>218</v>
      </c>
      <c r="D10" s="186" t="s">
        <v>394</v>
      </c>
      <c r="E10" s="62">
        <v>10144366</v>
      </c>
      <c r="F10" s="62">
        <v>0</v>
      </c>
      <c r="G10" s="62"/>
      <c r="H10" s="62"/>
      <c r="I10" s="62"/>
      <c r="J10" s="322"/>
      <c r="K10" s="322"/>
      <c r="L10" s="187" t="s">
        <v>219</v>
      </c>
    </row>
    <row r="11" spans="1:12" ht="15">
      <c r="A11" s="78"/>
      <c r="B11" s="179"/>
      <c r="C11" s="179"/>
      <c r="D11" s="180" t="s">
        <v>100</v>
      </c>
      <c r="E11" s="181"/>
      <c r="F11" s="181"/>
      <c r="G11" s="181"/>
      <c r="H11" s="181"/>
      <c r="I11" s="181"/>
      <c r="J11" s="181"/>
      <c r="K11" s="181"/>
      <c r="L11" s="181"/>
    </row>
    <row r="12" spans="1:12" ht="15.75" thickBot="1">
      <c r="A12" s="303"/>
      <c r="B12" s="304"/>
      <c r="C12" s="304"/>
      <c r="D12" s="305" t="s">
        <v>53</v>
      </c>
      <c r="E12" s="306">
        <f>SUM(E10)</f>
        <v>10144366</v>
      </c>
      <c r="F12" s="306">
        <v>0</v>
      </c>
      <c r="G12" s="306"/>
      <c r="H12" s="306"/>
      <c r="I12" s="306"/>
      <c r="J12" s="307"/>
      <c r="K12" s="307"/>
      <c r="L12" s="306"/>
    </row>
    <row r="13" spans="1:12" ht="27.75" customHeight="1">
      <c r="A13" s="298" t="s">
        <v>7</v>
      </c>
      <c r="B13" s="299" t="s">
        <v>217</v>
      </c>
      <c r="C13" s="299" t="s">
        <v>218</v>
      </c>
      <c r="D13" s="300" t="s">
        <v>395</v>
      </c>
      <c r="E13" s="323">
        <v>15000000</v>
      </c>
      <c r="F13" s="323">
        <v>0</v>
      </c>
      <c r="G13" s="323"/>
      <c r="H13" s="323">
        <v>0</v>
      </c>
      <c r="I13" s="323"/>
      <c r="J13" s="324"/>
      <c r="K13" s="324"/>
      <c r="L13" s="301" t="s">
        <v>219</v>
      </c>
    </row>
    <row r="14" spans="1:12" ht="15">
      <c r="A14" s="78"/>
      <c r="B14" s="184"/>
      <c r="C14" s="184"/>
      <c r="D14" s="180" t="s">
        <v>100</v>
      </c>
      <c r="E14" s="181"/>
      <c r="F14" s="181"/>
      <c r="G14" s="181"/>
      <c r="H14" s="181"/>
      <c r="I14" s="181"/>
      <c r="J14" s="182"/>
      <c r="K14" s="182"/>
      <c r="L14" s="181"/>
    </row>
    <row r="15" spans="1:12" ht="15.75" thickBot="1">
      <c r="A15" s="303"/>
      <c r="B15" s="309"/>
      <c r="C15" s="309"/>
      <c r="D15" s="305" t="s">
        <v>53</v>
      </c>
      <c r="E15" s="306">
        <f>SUM(E13)</f>
        <v>15000000</v>
      </c>
      <c r="F15" s="306">
        <v>0</v>
      </c>
      <c r="G15" s="306"/>
      <c r="H15" s="306">
        <v>0</v>
      </c>
      <c r="I15" s="306"/>
      <c r="J15" s="307"/>
      <c r="K15" s="307"/>
      <c r="L15" s="306"/>
    </row>
    <row r="16" spans="1:12" ht="38.25">
      <c r="A16" s="298" t="s">
        <v>8</v>
      </c>
      <c r="B16" s="308">
        <v>600</v>
      </c>
      <c r="C16" s="308">
        <v>60016</v>
      </c>
      <c r="D16" s="300" t="s">
        <v>480</v>
      </c>
      <c r="E16" s="323">
        <f>SUM(E18+E17)</f>
        <v>5000000</v>
      </c>
      <c r="F16" s="323">
        <f aca="true" t="shared" si="0" ref="F16:K16">SUM(F18+F17)</f>
        <v>2457223</v>
      </c>
      <c r="G16" s="323">
        <f t="shared" si="0"/>
        <v>982889</v>
      </c>
      <c r="H16" s="323">
        <f t="shared" si="0"/>
        <v>0</v>
      </c>
      <c r="I16" s="323">
        <f t="shared" si="0"/>
        <v>0</v>
      </c>
      <c r="J16" s="323">
        <f t="shared" si="0"/>
        <v>0</v>
      </c>
      <c r="K16" s="323">
        <f t="shared" si="0"/>
        <v>1474334</v>
      </c>
      <c r="L16" s="301" t="s">
        <v>219</v>
      </c>
    </row>
    <row r="17" spans="1:12" ht="15">
      <c r="A17" s="78"/>
      <c r="B17" s="184"/>
      <c r="C17" s="184"/>
      <c r="D17" s="180" t="s">
        <v>100</v>
      </c>
      <c r="E17" s="181"/>
      <c r="F17" s="181"/>
      <c r="G17" s="181"/>
      <c r="H17" s="181"/>
      <c r="I17" s="181"/>
      <c r="J17" s="182"/>
      <c r="K17" s="182"/>
      <c r="L17" s="183"/>
    </row>
    <row r="18" spans="1:12" ht="15.75" thickBot="1">
      <c r="A18" s="303"/>
      <c r="B18" s="309"/>
      <c r="C18" s="309"/>
      <c r="D18" s="305" t="s">
        <v>53</v>
      </c>
      <c r="E18" s="306">
        <v>5000000</v>
      </c>
      <c r="F18" s="306">
        <v>2457223</v>
      </c>
      <c r="G18" s="306">
        <v>982889</v>
      </c>
      <c r="H18" s="306">
        <v>0</v>
      </c>
      <c r="I18" s="306"/>
      <c r="J18" s="307"/>
      <c r="K18" s="307">
        <v>1474334</v>
      </c>
      <c r="L18" s="306"/>
    </row>
    <row r="19" spans="1:12" ht="36.75" customHeight="1">
      <c r="A19" s="298" t="s">
        <v>0</v>
      </c>
      <c r="B19" s="308">
        <v>720</v>
      </c>
      <c r="C19" s="308">
        <v>72095</v>
      </c>
      <c r="D19" s="300" t="s">
        <v>522</v>
      </c>
      <c r="E19" s="323">
        <v>300000</v>
      </c>
      <c r="F19" s="323">
        <f>SUM(F21)</f>
        <v>281550</v>
      </c>
      <c r="G19" s="323">
        <f>SUM(G21)</f>
        <v>42232</v>
      </c>
      <c r="H19" s="323"/>
      <c r="I19" s="323"/>
      <c r="J19" s="324"/>
      <c r="K19" s="324">
        <f>SUM(K21)</f>
        <v>239318</v>
      </c>
      <c r="L19" s="301" t="s">
        <v>219</v>
      </c>
    </row>
    <row r="20" spans="1:12" ht="15">
      <c r="A20" s="68"/>
      <c r="B20" s="69"/>
      <c r="C20" s="69"/>
      <c r="D20" s="310" t="s">
        <v>100</v>
      </c>
      <c r="E20" s="311"/>
      <c r="F20" s="311"/>
      <c r="G20" s="311"/>
      <c r="H20" s="311"/>
      <c r="I20" s="311"/>
      <c r="J20" s="312"/>
      <c r="K20" s="312"/>
      <c r="L20" s="313"/>
    </row>
    <row r="21" spans="1:12" ht="16.5" customHeight="1" thickBot="1">
      <c r="A21" s="303"/>
      <c r="B21" s="309"/>
      <c r="C21" s="309"/>
      <c r="D21" s="314" t="s">
        <v>53</v>
      </c>
      <c r="E21" s="306">
        <v>300000</v>
      </c>
      <c r="F21" s="306">
        <v>281550</v>
      </c>
      <c r="G21" s="306">
        <v>42232</v>
      </c>
      <c r="H21" s="306"/>
      <c r="I21" s="315"/>
      <c r="J21" s="347"/>
      <c r="K21" s="316">
        <v>239318</v>
      </c>
      <c r="L21" s="315"/>
    </row>
    <row r="22" spans="1:12" ht="50.25" customHeight="1">
      <c r="A22" s="298" t="s">
        <v>192</v>
      </c>
      <c r="B22" s="308">
        <v>720</v>
      </c>
      <c r="C22" s="308">
        <v>72095</v>
      </c>
      <c r="D22" s="300" t="s">
        <v>523</v>
      </c>
      <c r="E22" s="323">
        <v>85000</v>
      </c>
      <c r="F22" s="323">
        <v>84968</v>
      </c>
      <c r="G22" s="323">
        <f>SUM(G24)</f>
        <v>19968</v>
      </c>
      <c r="H22" s="323"/>
      <c r="I22" s="323"/>
      <c r="J22" s="324"/>
      <c r="K22" s="324">
        <v>65000</v>
      </c>
      <c r="L22" s="301" t="s">
        <v>219</v>
      </c>
    </row>
    <row r="23" spans="1:12" ht="15">
      <c r="A23" s="78"/>
      <c r="B23" s="184"/>
      <c r="C23" s="184"/>
      <c r="D23" s="180" t="s">
        <v>100</v>
      </c>
      <c r="E23" s="181"/>
      <c r="F23" s="181"/>
      <c r="G23" s="181"/>
      <c r="H23" s="181"/>
      <c r="I23" s="181"/>
      <c r="J23" s="182"/>
      <c r="K23" s="182"/>
      <c r="L23" s="183"/>
    </row>
    <row r="24" spans="1:12" ht="15.75" thickBot="1">
      <c r="A24" s="303"/>
      <c r="B24" s="309"/>
      <c r="C24" s="309"/>
      <c r="D24" s="314" t="s">
        <v>53</v>
      </c>
      <c r="E24" s="306">
        <v>85000</v>
      </c>
      <c r="F24" s="306">
        <f>SUM(F22)</f>
        <v>84968</v>
      </c>
      <c r="G24" s="306">
        <v>19968</v>
      </c>
      <c r="H24" s="306"/>
      <c r="I24" s="315"/>
      <c r="J24" s="347"/>
      <c r="K24" s="316">
        <v>65000</v>
      </c>
      <c r="L24" s="315"/>
    </row>
    <row r="25" spans="1:12" ht="25.5" customHeight="1">
      <c r="A25" s="298" t="s">
        <v>193</v>
      </c>
      <c r="B25" s="308">
        <v>754</v>
      </c>
      <c r="C25" s="308">
        <v>75412</v>
      </c>
      <c r="D25" s="300" t="s">
        <v>524</v>
      </c>
      <c r="E25" s="323">
        <v>150000</v>
      </c>
      <c r="F25" s="323">
        <v>12000</v>
      </c>
      <c r="G25" s="323">
        <v>12000</v>
      </c>
      <c r="H25" s="323"/>
      <c r="I25" s="323"/>
      <c r="J25" s="324"/>
      <c r="K25" s="324"/>
      <c r="L25" s="301" t="s">
        <v>219</v>
      </c>
    </row>
    <row r="26" spans="1:12" ht="15">
      <c r="A26" s="68"/>
      <c r="B26" s="69"/>
      <c r="C26" s="69"/>
      <c r="D26" s="310" t="s">
        <v>100</v>
      </c>
      <c r="E26" s="311"/>
      <c r="F26" s="311"/>
      <c r="G26" s="311"/>
      <c r="H26" s="311"/>
      <c r="I26" s="311"/>
      <c r="J26" s="312"/>
      <c r="K26" s="312"/>
      <c r="L26" s="311"/>
    </row>
    <row r="27" spans="1:12" ht="15.75" thickBot="1">
      <c r="A27" s="318"/>
      <c r="B27" s="319"/>
      <c r="C27" s="319"/>
      <c r="D27" s="319" t="s">
        <v>53</v>
      </c>
      <c r="E27" s="315">
        <f>SUM(E25)</f>
        <v>150000</v>
      </c>
      <c r="F27" s="315">
        <f>SUM(F25:F26)</f>
        <v>12000</v>
      </c>
      <c r="G27" s="315">
        <f>SUM(G25)</f>
        <v>12000</v>
      </c>
      <c r="H27" s="319"/>
      <c r="I27" s="319"/>
      <c r="J27" s="314"/>
      <c r="K27" s="314"/>
      <c r="L27" s="309"/>
    </row>
    <row r="28" spans="1:12" ht="63.75">
      <c r="A28" s="298" t="s">
        <v>196</v>
      </c>
      <c r="B28" s="317" t="s">
        <v>217</v>
      </c>
      <c r="C28" s="317" t="s">
        <v>218</v>
      </c>
      <c r="D28" s="300" t="s">
        <v>414</v>
      </c>
      <c r="E28" s="323">
        <f>SUM(E29:E30)</f>
        <v>2988199</v>
      </c>
      <c r="F28" s="323">
        <f>SUM(F29:F30)</f>
        <v>160000</v>
      </c>
      <c r="G28" s="323">
        <f>SUM(G29:G30)</f>
        <v>160000</v>
      </c>
      <c r="H28" s="323"/>
      <c r="I28" s="323"/>
      <c r="J28" s="323"/>
      <c r="K28" s="323"/>
      <c r="L28" s="302" t="s">
        <v>413</v>
      </c>
    </row>
    <row r="29" spans="1:12" ht="15">
      <c r="A29" s="78"/>
      <c r="B29" s="184"/>
      <c r="C29" s="184"/>
      <c r="D29" s="180" t="s">
        <v>100</v>
      </c>
      <c r="E29" s="181"/>
      <c r="F29" s="181"/>
      <c r="G29" s="181"/>
      <c r="H29" s="181"/>
      <c r="I29" s="181"/>
      <c r="J29" s="182"/>
      <c r="K29" s="182"/>
      <c r="L29" s="181"/>
    </row>
    <row r="30" spans="1:12" ht="15.75" thickBot="1">
      <c r="A30" s="303"/>
      <c r="B30" s="309"/>
      <c r="C30" s="309"/>
      <c r="D30" s="309" t="s">
        <v>53</v>
      </c>
      <c r="E30" s="306">
        <v>2988199</v>
      </c>
      <c r="F30" s="306">
        <v>160000</v>
      </c>
      <c r="G30" s="306">
        <v>160000</v>
      </c>
      <c r="H30" s="306"/>
      <c r="I30" s="309"/>
      <c r="J30" s="305"/>
      <c r="K30" s="307"/>
      <c r="L30" s="309"/>
    </row>
    <row r="31" spans="1:12" ht="25.5">
      <c r="A31" s="298" t="s">
        <v>425</v>
      </c>
      <c r="B31" s="317" t="s">
        <v>426</v>
      </c>
      <c r="C31" s="317" t="s">
        <v>427</v>
      </c>
      <c r="D31" s="300" t="s">
        <v>428</v>
      </c>
      <c r="E31" s="323">
        <f>SUM(E32)</f>
        <v>82505</v>
      </c>
      <c r="F31" s="323">
        <f>SUM(F32)</f>
        <v>35600</v>
      </c>
      <c r="G31" s="323">
        <f>SUM(G32)</f>
        <v>0</v>
      </c>
      <c r="H31" s="323"/>
      <c r="I31" s="323"/>
      <c r="J31" s="339">
        <f>SUM(J32)</f>
        <v>5340</v>
      </c>
      <c r="K31" s="339">
        <f>SUM(K32)</f>
        <v>30260</v>
      </c>
      <c r="L31" s="301" t="s">
        <v>219</v>
      </c>
    </row>
    <row r="32" spans="1:12" ht="15">
      <c r="A32" s="78"/>
      <c r="B32" s="184"/>
      <c r="C32" s="184"/>
      <c r="D32" s="180" t="s">
        <v>100</v>
      </c>
      <c r="E32" s="181">
        <v>82505</v>
      </c>
      <c r="F32" s="181">
        <v>35600</v>
      </c>
      <c r="G32" s="181"/>
      <c r="H32" s="181"/>
      <c r="I32" s="181"/>
      <c r="J32" s="340">
        <v>5340</v>
      </c>
      <c r="K32" s="340">
        <v>30260</v>
      </c>
      <c r="L32" s="181"/>
    </row>
    <row r="33" spans="1:12" ht="15.75" thickBot="1">
      <c r="A33" s="303"/>
      <c r="B33" s="309"/>
      <c r="C33" s="309"/>
      <c r="D33" s="309" t="s">
        <v>53</v>
      </c>
      <c r="E33" s="306"/>
      <c r="F33" s="306"/>
      <c r="G33" s="306"/>
      <c r="H33" s="306"/>
      <c r="I33" s="309"/>
      <c r="J33" s="341"/>
      <c r="K33" s="341"/>
      <c r="L33" s="309"/>
    </row>
    <row r="34" spans="1:12" ht="25.5">
      <c r="A34" s="188">
        <v>11</v>
      </c>
      <c r="B34" s="190">
        <v>853</v>
      </c>
      <c r="C34" s="190">
        <v>85395</v>
      </c>
      <c r="D34" s="189" t="s">
        <v>479</v>
      </c>
      <c r="E34" s="325">
        <f>SUM(E35)</f>
        <v>44450</v>
      </c>
      <c r="F34" s="325">
        <f aca="true" t="shared" si="1" ref="F34:K34">SUM(F35)</f>
        <v>17963</v>
      </c>
      <c r="G34" s="325">
        <f t="shared" si="1"/>
        <v>0</v>
      </c>
      <c r="H34" s="325">
        <f t="shared" si="1"/>
        <v>0</v>
      </c>
      <c r="I34" s="325">
        <f t="shared" si="1"/>
        <v>0</v>
      </c>
      <c r="J34" s="342">
        <f t="shared" si="1"/>
        <v>2694.04</v>
      </c>
      <c r="K34" s="342">
        <f t="shared" si="1"/>
        <v>15268.96</v>
      </c>
      <c r="L34" s="301" t="s">
        <v>219</v>
      </c>
    </row>
    <row r="35" spans="1:12" ht="15">
      <c r="A35" s="188"/>
      <c r="B35" s="190"/>
      <c r="C35" s="190"/>
      <c r="D35" s="180" t="s">
        <v>100</v>
      </c>
      <c r="E35" s="183">
        <v>44450</v>
      </c>
      <c r="F35" s="183">
        <v>17963</v>
      </c>
      <c r="G35" s="183"/>
      <c r="H35" s="183"/>
      <c r="I35" s="190"/>
      <c r="J35" s="343">
        <v>2694.04</v>
      </c>
      <c r="K35" s="343">
        <v>15268.96</v>
      </c>
      <c r="L35" s="190"/>
    </row>
    <row r="36" spans="1:12" ht="15.75" thickBot="1">
      <c r="A36" s="318"/>
      <c r="B36" s="319"/>
      <c r="C36" s="319"/>
      <c r="D36" s="319" t="s">
        <v>53</v>
      </c>
      <c r="E36" s="315"/>
      <c r="F36" s="315"/>
      <c r="G36" s="315"/>
      <c r="H36" s="315"/>
      <c r="I36" s="319"/>
      <c r="J36" s="344"/>
      <c r="K36" s="344"/>
      <c r="L36" s="319"/>
    </row>
    <row r="37" spans="1:12" ht="22.5" customHeight="1">
      <c r="A37" s="368" t="s">
        <v>429</v>
      </c>
      <c r="B37" s="368"/>
      <c r="C37" s="368"/>
      <c r="D37" s="368"/>
      <c r="E37" s="320">
        <f>SUM(E12+E15+E18+E21+E24+E27+E30)</f>
        <v>33667565</v>
      </c>
      <c r="F37" s="320">
        <f aca="true" t="shared" si="2" ref="F37:K37">SUM(F12+F15+F18+F21+F24+F27+F30)</f>
        <v>2995741</v>
      </c>
      <c r="G37" s="320">
        <f t="shared" si="2"/>
        <v>1217089</v>
      </c>
      <c r="H37" s="320">
        <f t="shared" si="2"/>
        <v>0</v>
      </c>
      <c r="I37" s="320">
        <f t="shared" si="2"/>
        <v>0</v>
      </c>
      <c r="J37" s="345">
        <f t="shared" si="2"/>
        <v>0</v>
      </c>
      <c r="K37" s="346">
        <f t="shared" si="2"/>
        <v>1778652</v>
      </c>
      <c r="L37" s="321" t="s">
        <v>16</v>
      </c>
    </row>
    <row r="38" spans="1:12" ht="15">
      <c r="A38" s="367" t="s">
        <v>430</v>
      </c>
      <c r="B38" s="367"/>
      <c r="C38" s="367"/>
      <c r="D38" s="367"/>
      <c r="E38" s="62">
        <f>SUM(E31+E34)</f>
        <v>126955</v>
      </c>
      <c r="F38" s="62">
        <f aca="true" t="shared" si="3" ref="F38:K38">SUM(F31+F34)</f>
        <v>53563</v>
      </c>
      <c r="G38" s="62">
        <f t="shared" si="3"/>
        <v>0</v>
      </c>
      <c r="H38" s="62">
        <f t="shared" si="3"/>
        <v>0</v>
      </c>
      <c r="I38" s="62">
        <f t="shared" si="3"/>
        <v>0</v>
      </c>
      <c r="J38" s="67">
        <f t="shared" si="3"/>
        <v>8034.04</v>
      </c>
      <c r="K38" s="67">
        <f t="shared" si="3"/>
        <v>45528.96</v>
      </c>
      <c r="L38" s="267"/>
    </row>
  </sheetData>
  <sheetProtection/>
  <mergeCells count="17"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  <mergeCell ref="A38:D38"/>
    <mergeCell ref="A37:D37"/>
    <mergeCell ref="G4:K4"/>
    <mergeCell ref="G5:G8"/>
    <mergeCell ref="H5:H8"/>
    <mergeCell ref="J5:J8"/>
    <mergeCell ref="K5:K8"/>
  </mergeCells>
  <printOptions horizontalCentered="1"/>
  <pageMargins left="0.6692913385826772" right="0.3937007874015748" top="1.0236220472440944" bottom="0.7874015748031497" header="0.5118110236220472" footer="0.5118110236220472"/>
  <pageSetup horizontalDpi="600" verticalDpi="600" orientation="landscape" paperSize="9" r:id="rId1"/>
  <headerFooter alignWithMargins="0">
    <oddHeader>&amp;R&amp;9Załącznik nr 3
do Uchwały Nr ..... Rady Gminy Łączna 
 z dnia  .....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7.75390625" style="1" customWidth="1"/>
    <col min="4" max="4" width="18.375" style="1" customWidth="1"/>
    <col min="5" max="5" width="12.75390625" style="1" customWidth="1"/>
    <col min="6" max="8" width="10.125" style="1" customWidth="1"/>
    <col min="9" max="10" width="13.125" style="1" customWidth="1"/>
    <col min="11" max="11" width="16.75390625" style="1" customWidth="1"/>
    <col min="12" max="16384" width="9.125" style="1" customWidth="1"/>
  </cols>
  <sheetData>
    <row r="1" spans="1:11" ht="18">
      <c r="A1" s="379" t="s">
        <v>444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14</v>
      </c>
    </row>
    <row r="3" spans="1:11" s="15" customFormat="1" ht="19.5" customHeight="1">
      <c r="A3" s="375" t="s">
        <v>18</v>
      </c>
      <c r="B3" s="375" t="s">
        <v>1</v>
      </c>
      <c r="C3" s="375" t="s">
        <v>13</v>
      </c>
      <c r="D3" s="369" t="s">
        <v>37</v>
      </c>
      <c r="E3" s="369" t="s">
        <v>26</v>
      </c>
      <c r="F3" s="369"/>
      <c r="G3" s="369"/>
      <c r="H3" s="369"/>
      <c r="I3" s="369"/>
      <c r="J3" s="369"/>
      <c r="K3" s="369" t="s">
        <v>20</v>
      </c>
    </row>
    <row r="4" spans="1:11" s="15" customFormat="1" ht="19.5" customHeight="1">
      <c r="A4" s="375"/>
      <c r="B4" s="375"/>
      <c r="C4" s="375"/>
      <c r="D4" s="369"/>
      <c r="E4" s="369" t="s">
        <v>445</v>
      </c>
      <c r="F4" s="369" t="s">
        <v>10</v>
      </c>
      <c r="G4" s="369"/>
      <c r="H4" s="369"/>
      <c r="I4" s="369"/>
      <c r="J4" s="369"/>
      <c r="K4" s="369"/>
    </row>
    <row r="5" spans="1:11" s="15" customFormat="1" ht="19.5" customHeight="1">
      <c r="A5" s="375"/>
      <c r="B5" s="375"/>
      <c r="C5" s="375"/>
      <c r="D5" s="369"/>
      <c r="E5" s="369"/>
      <c r="F5" s="370" t="s">
        <v>34</v>
      </c>
      <c r="G5" s="373" t="s">
        <v>31</v>
      </c>
      <c r="H5" s="53" t="s">
        <v>5</v>
      </c>
      <c r="I5" s="370" t="s">
        <v>36</v>
      </c>
      <c r="J5" s="380" t="s">
        <v>32</v>
      </c>
      <c r="K5" s="369"/>
    </row>
    <row r="6" spans="1:11" s="15" customFormat="1" ht="29.25" customHeight="1">
      <c r="A6" s="375"/>
      <c r="B6" s="375"/>
      <c r="C6" s="375"/>
      <c r="D6" s="369"/>
      <c r="E6" s="369"/>
      <c r="F6" s="371"/>
      <c r="G6" s="371"/>
      <c r="H6" s="378" t="s">
        <v>93</v>
      </c>
      <c r="I6" s="371"/>
      <c r="J6" s="381"/>
      <c r="K6" s="369"/>
    </row>
    <row r="7" spans="1:11" s="15" customFormat="1" ht="19.5" customHeight="1">
      <c r="A7" s="375"/>
      <c r="B7" s="375"/>
      <c r="C7" s="375"/>
      <c r="D7" s="369"/>
      <c r="E7" s="369"/>
      <c r="F7" s="371"/>
      <c r="G7" s="371"/>
      <c r="H7" s="378"/>
      <c r="I7" s="371"/>
      <c r="J7" s="381"/>
      <c r="K7" s="369"/>
    </row>
    <row r="8" spans="1:11" s="15" customFormat="1" ht="44.25" customHeight="1">
      <c r="A8" s="375"/>
      <c r="B8" s="375"/>
      <c r="C8" s="375"/>
      <c r="D8" s="369"/>
      <c r="E8" s="369"/>
      <c r="F8" s="372"/>
      <c r="G8" s="372"/>
      <c r="H8" s="378"/>
      <c r="I8" s="372"/>
      <c r="J8" s="382"/>
      <c r="K8" s="369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/>
      <c r="I9" s="8">
        <v>8</v>
      </c>
      <c r="J9" s="8">
        <v>9</v>
      </c>
      <c r="K9" s="8">
        <v>11</v>
      </c>
    </row>
    <row r="10" spans="1:11" ht="51" customHeight="1">
      <c r="A10" s="13" t="s">
        <v>6</v>
      </c>
      <c r="B10" s="10">
        <v>600</v>
      </c>
      <c r="C10" s="10">
        <v>60014</v>
      </c>
      <c r="D10" s="247" t="s">
        <v>481</v>
      </c>
      <c r="E10" s="248">
        <v>200000</v>
      </c>
      <c r="F10" s="248">
        <v>200000</v>
      </c>
      <c r="G10" s="248">
        <v>200000</v>
      </c>
      <c r="H10" s="61"/>
      <c r="I10" s="16"/>
      <c r="J10" s="16"/>
      <c r="K10" s="247" t="s">
        <v>482</v>
      </c>
    </row>
    <row r="11" spans="1:11" ht="39" customHeight="1">
      <c r="A11" s="272" t="s">
        <v>7</v>
      </c>
      <c r="B11" s="61">
        <v>600</v>
      </c>
      <c r="C11" s="61">
        <v>60016</v>
      </c>
      <c r="D11" s="16" t="s">
        <v>483</v>
      </c>
      <c r="E11" s="273">
        <v>40000</v>
      </c>
      <c r="F11" s="273">
        <v>40000</v>
      </c>
      <c r="G11" s="61"/>
      <c r="H11" s="61"/>
      <c r="I11" s="16"/>
      <c r="J11" s="16"/>
      <c r="K11" s="274" t="s">
        <v>484</v>
      </c>
    </row>
    <row r="12" spans="1:11" ht="39" customHeight="1">
      <c r="A12" s="272" t="s">
        <v>8</v>
      </c>
      <c r="B12" s="61">
        <v>600</v>
      </c>
      <c r="C12" s="61">
        <v>60016</v>
      </c>
      <c r="D12" s="16" t="s">
        <v>515</v>
      </c>
      <c r="E12" s="273">
        <v>40000</v>
      </c>
      <c r="F12" s="273">
        <v>40000</v>
      </c>
      <c r="G12" s="61"/>
      <c r="H12" s="61"/>
      <c r="I12" s="16"/>
      <c r="J12" s="16"/>
      <c r="K12" s="274" t="s">
        <v>484</v>
      </c>
    </row>
    <row r="13" spans="1:11" ht="39" customHeight="1">
      <c r="A13" s="272" t="s">
        <v>0</v>
      </c>
      <c r="B13" s="61">
        <v>801</v>
      </c>
      <c r="C13" s="61">
        <v>80101</v>
      </c>
      <c r="D13" s="16" t="s">
        <v>531</v>
      </c>
      <c r="E13" s="273">
        <v>33000</v>
      </c>
      <c r="F13" s="273">
        <v>33000</v>
      </c>
      <c r="G13" s="61"/>
      <c r="H13" s="61"/>
      <c r="I13" s="16"/>
      <c r="J13" s="16"/>
      <c r="K13" s="274" t="s">
        <v>484</v>
      </c>
    </row>
    <row r="14" spans="1:11" ht="22.5" customHeight="1">
      <c r="A14" s="367" t="s">
        <v>33</v>
      </c>
      <c r="B14" s="367"/>
      <c r="C14" s="367"/>
      <c r="D14" s="367"/>
      <c r="E14" s="249">
        <f>SUM(E10:E13)</f>
        <v>313000</v>
      </c>
      <c r="F14" s="249">
        <f>SUM(F10:F13)</f>
        <v>313000</v>
      </c>
      <c r="G14" s="249">
        <f>SUM(G10:G12)</f>
        <v>200000</v>
      </c>
      <c r="H14" s="9"/>
      <c r="I14" s="9"/>
      <c r="J14" s="9"/>
      <c r="K14" s="22" t="s">
        <v>16</v>
      </c>
    </row>
    <row r="15" ht="12.75">
      <c r="E15" s="1">
        <v>3</v>
      </c>
    </row>
    <row r="16" ht="12.75">
      <c r="A16" s="1" t="s">
        <v>25</v>
      </c>
    </row>
    <row r="17" ht="12.75">
      <c r="A17" s="1" t="s">
        <v>21</v>
      </c>
    </row>
    <row r="18" ht="12.75">
      <c r="A18" s="1" t="s">
        <v>22</v>
      </c>
    </row>
    <row r="19" ht="12.75">
      <c r="A19" s="1" t="s">
        <v>23</v>
      </c>
    </row>
    <row r="20" ht="12.75">
      <c r="A20" s="1" t="s">
        <v>24</v>
      </c>
    </row>
    <row r="28" ht="12.75">
      <c r="G28" s="1" t="s">
        <v>435</v>
      </c>
    </row>
  </sheetData>
  <sheetProtection/>
  <mergeCells count="15">
    <mergeCell ref="A14:D14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1" r:id="rId1"/>
  <headerFooter alignWithMargins="0">
    <oddHeader>&amp;R&amp;9Załącznik Nr 4
do Uchwały Nr .......
Rady Gminy Łączna 
z dnia  ..........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SheetLayoutView="100" zoomScalePageLayoutView="0" workbookViewId="0" topLeftCell="A34">
      <selection activeCell="D18" sqref="D17:D18"/>
    </sheetView>
  </sheetViews>
  <sheetFormatPr defaultColWidth="9.00390625" defaultRowHeight="12.75"/>
  <cols>
    <col min="1" max="1" width="3.625" style="194" customWidth="1"/>
    <col min="2" max="2" width="45.375" style="194" customWidth="1"/>
    <col min="3" max="3" width="9.75390625" style="194" customWidth="1"/>
    <col min="4" max="4" width="10.375" style="194" customWidth="1"/>
    <col min="5" max="5" width="6.00390625" style="194" customWidth="1"/>
    <col min="6" max="6" width="6.875" style="194" customWidth="1"/>
    <col min="7" max="7" width="25.25390625" style="194" customWidth="1"/>
    <col min="8" max="8" width="11.625" style="194" customWidth="1"/>
    <col min="9" max="9" width="11.375" style="194" customWidth="1"/>
    <col min="10" max="16384" width="9.125" style="194" customWidth="1"/>
  </cols>
  <sheetData>
    <row r="1" ht="11.25">
      <c r="G1" s="266" t="s">
        <v>528</v>
      </c>
    </row>
    <row r="2" ht="11.25">
      <c r="G2" s="194" t="s">
        <v>529</v>
      </c>
    </row>
    <row r="3" ht="11.25">
      <c r="G3" s="194" t="s">
        <v>420</v>
      </c>
    </row>
    <row r="4" ht="11.25">
      <c r="G4" s="194" t="s">
        <v>530</v>
      </c>
    </row>
    <row r="5" ht="11.25" hidden="1"/>
    <row r="6" ht="11.25" hidden="1"/>
    <row r="7" spans="1:9" ht="25.5" customHeight="1">
      <c r="A7" s="384" t="s">
        <v>446</v>
      </c>
      <c r="B7" s="384"/>
      <c r="C7" s="384"/>
      <c r="D7" s="384"/>
      <c r="E7" s="384"/>
      <c r="F7" s="384"/>
      <c r="G7" s="384"/>
      <c r="H7" s="384"/>
      <c r="I7" s="384"/>
    </row>
    <row r="8" spans="1:9" ht="1.5" customHeight="1">
      <c r="A8" s="192"/>
      <c r="B8" s="192"/>
      <c r="C8" s="192"/>
      <c r="D8" s="192"/>
      <c r="E8" s="192"/>
      <c r="F8" s="192"/>
      <c r="G8" s="192"/>
      <c r="H8" s="192"/>
      <c r="I8" s="192"/>
    </row>
    <row r="9" ht="11.25" hidden="1"/>
    <row r="10" spans="1:9" ht="48" customHeight="1">
      <c r="A10" s="383" t="s">
        <v>41</v>
      </c>
      <c r="B10" s="383" t="s">
        <v>83</v>
      </c>
      <c r="C10" s="383" t="s">
        <v>84</v>
      </c>
      <c r="D10" s="385" t="s">
        <v>20</v>
      </c>
      <c r="E10" s="383" t="s">
        <v>1</v>
      </c>
      <c r="F10" s="385" t="s">
        <v>2</v>
      </c>
      <c r="G10" s="383" t="s">
        <v>85</v>
      </c>
      <c r="H10" s="383"/>
      <c r="I10" s="383" t="s">
        <v>459</v>
      </c>
    </row>
    <row r="11" spans="1:9" ht="18" customHeight="1">
      <c r="A11" s="383"/>
      <c r="B11" s="383"/>
      <c r="C11" s="383"/>
      <c r="D11" s="386"/>
      <c r="E11" s="383"/>
      <c r="F11" s="386"/>
      <c r="G11" s="191" t="s">
        <v>86</v>
      </c>
      <c r="H11" s="191" t="s">
        <v>75</v>
      </c>
      <c r="I11" s="383"/>
    </row>
    <row r="12" spans="1:9" ht="11.25">
      <c r="A12" s="191">
        <v>1</v>
      </c>
      <c r="B12" s="191">
        <v>2</v>
      </c>
      <c r="C12" s="191">
        <v>3</v>
      </c>
      <c r="D12" s="191">
        <v>4</v>
      </c>
      <c r="E12" s="191">
        <v>5</v>
      </c>
      <c r="F12" s="191">
        <v>6</v>
      </c>
      <c r="G12" s="191">
        <v>7</v>
      </c>
      <c r="H12" s="191">
        <v>8</v>
      </c>
      <c r="I12" s="191">
        <v>9</v>
      </c>
    </row>
    <row r="13" spans="1:9" ht="22.5">
      <c r="A13" s="193" t="s">
        <v>6</v>
      </c>
      <c r="B13" s="287" t="s">
        <v>384</v>
      </c>
      <c r="C13" s="197" t="s">
        <v>460</v>
      </c>
      <c r="D13" s="197" t="s">
        <v>219</v>
      </c>
      <c r="E13" s="197">
        <v>600</v>
      </c>
      <c r="F13" s="197">
        <v>60016</v>
      </c>
      <c r="G13" s="197" t="s">
        <v>87</v>
      </c>
      <c r="H13" s="296">
        <f>SUM(H18)</f>
        <v>5000000</v>
      </c>
      <c r="I13" s="293">
        <f>SUM(I18)</f>
        <v>2457223</v>
      </c>
    </row>
    <row r="14" spans="1:9" ht="17.25" customHeight="1">
      <c r="A14" s="195"/>
      <c r="B14" s="287" t="s">
        <v>456</v>
      </c>
      <c r="C14" s="197"/>
      <c r="D14" s="197"/>
      <c r="E14" s="197"/>
      <c r="F14" s="197"/>
      <c r="G14" s="197" t="s">
        <v>94</v>
      </c>
      <c r="H14" s="291"/>
      <c r="I14" s="294"/>
    </row>
    <row r="15" spans="1:9" ht="22.5">
      <c r="A15" s="195"/>
      <c r="B15" s="287" t="s">
        <v>457</v>
      </c>
      <c r="C15" s="197"/>
      <c r="D15" s="197"/>
      <c r="E15" s="197"/>
      <c r="F15" s="197"/>
      <c r="G15" s="200" t="s">
        <v>80</v>
      </c>
      <c r="H15" s="291"/>
      <c r="I15" s="294"/>
    </row>
    <row r="16" spans="1:9" ht="22.5">
      <c r="A16" s="195"/>
      <c r="B16" s="287" t="s">
        <v>458</v>
      </c>
      <c r="C16" s="197"/>
      <c r="D16" s="197"/>
      <c r="E16" s="197"/>
      <c r="F16" s="197"/>
      <c r="G16" s="200" t="s">
        <v>81</v>
      </c>
      <c r="H16" s="291"/>
      <c r="I16" s="294"/>
    </row>
    <row r="17" spans="1:9" ht="22.5">
      <c r="A17" s="195"/>
      <c r="B17" s="204"/>
      <c r="C17" s="197"/>
      <c r="D17" s="197"/>
      <c r="E17" s="197"/>
      <c r="F17" s="197"/>
      <c r="G17" s="201" t="s">
        <v>82</v>
      </c>
      <c r="H17" s="291"/>
      <c r="I17" s="294"/>
    </row>
    <row r="18" spans="1:9" ht="11.25">
      <c r="A18" s="195"/>
      <c r="B18" s="287"/>
      <c r="C18" s="197"/>
      <c r="D18" s="197"/>
      <c r="E18" s="197"/>
      <c r="F18" s="197"/>
      <c r="G18" s="197" t="s">
        <v>95</v>
      </c>
      <c r="H18" s="291">
        <f>SUM(H21+H19)</f>
        <v>5000000</v>
      </c>
      <c r="I18" s="294">
        <f>SUM(I21+I19)</f>
        <v>2457223</v>
      </c>
    </row>
    <row r="19" spans="1:9" ht="11.25">
      <c r="A19" s="195"/>
      <c r="B19" s="288" t="s">
        <v>388</v>
      </c>
      <c r="C19" s="197"/>
      <c r="D19" s="197"/>
      <c r="E19" s="197"/>
      <c r="F19" s="197"/>
      <c r="G19" s="200" t="s">
        <v>80</v>
      </c>
      <c r="H19" s="291">
        <v>3000000</v>
      </c>
      <c r="I19" s="294">
        <v>982889</v>
      </c>
    </row>
    <row r="20" spans="1:9" ht="11.25">
      <c r="A20" s="195"/>
      <c r="B20" s="288"/>
      <c r="C20" s="197"/>
      <c r="D20" s="197"/>
      <c r="E20" s="197"/>
      <c r="F20" s="197"/>
      <c r="G20" s="200" t="s">
        <v>81</v>
      </c>
      <c r="H20" s="291"/>
      <c r="I20" s="294"/>
    </row>
    <row r="21" spans="1:9" ht="22.5">
      <c r="A21" s="195"/>
      <c r="B21" s="288"/>
      <c r="C21" s="197"/>
      <c r="D21" s="197"/>
      <c r="E21" s="197"/>
      <c r="F21" s="197"/>
      <c r="G21" s="201" t="s">
        <v>82</v>
      </c>
      <c r="H21" s="291">
        <v>2000000</v>
      </c>
      <c r="I21" s="294">
        <v>1474334</v>
      </c>
    </row>
    <row r="22" spans="1:9" ht="34.5" thickBot="1">
      <c r="A22" s="290"/>
      <c r="B22" s="289"/>
      <c r="C22" s="280"/>
      <c r="D22" s="280"/>
      <c r="E22" s="280"/>
      <c r="F22" s="280"/>
      <c r="G22" s="281" t="s">
        <v>104</v>
      </c>
      <c r="H22" s="292"/>
      <c r="I22" s="295"/>
    </row>
    <row r="23" spans="1:9" ht="22.5">
      <c r="A23" s="197" t="s">
        <v>7</v>
      </c>
      <c r="B23" s="203" t="s">
        <v>384</v>
      </c>
      <c r="C23" s="197" t="s">
        <v>421</v>
      </c>
      <c r="D23" s="197" t="s">
        <v>219</v>
      </c>
      <c r="E23" s="197">
        <v>720</v>
      </c>
      <c r="F23" s="197">
        <v>72095</v>
      </c>
      <c r="G23" s="197" t="s">
        <v>87</v>
      </c>
      <c r="H23" s="279">
        <f>SUM(H28)</f>
        <v>300000</v>
      </c>
      <c r="I23" s="279">
        <f>SUM(I28)</f>
        <v>281550</v>
      </c>
    </row>
    <row r="24" spans="1:9" ht="22.5">
      <c r="A24" s="197"/>
      <c r="B24" s="203" t="s">
        <v>385</v>
      </c>
      <c r="C24" s="197"/>
      <c r="D24" s="197"/>
      <c r="E24" s="197"/>
      <c r="F24" s="197"/>
      <c r="G24" s="197" t="s">
        <v>94</v>
      </c>
      <c r="H24" s="199"/>
      <c r="I24" s="199"/>
    </row>
    <row r="25" spans="1:9" ht="22.5">
      <c r="A25" s="197"/>
      <c r="B25" s="203" t="s">
        <v>386</v>
      </c>
      <c r="C25" s="197"/>
      <c r="D25" s="197"/>
      <c r="E25" s="197"/>
      <c r="F25" s="197"/>
      <c r="G25" s="200" t="s">
        <v>80</v>
      </c>
      <c r="H25" s="199"/>
      <c r="I25" s="199"/>
    </row>
    <row r="26" spans="1:9" ht="22.5">
      <c r="A26" s="197"/>
      <c r="B26" s="203" t="s">
        <v>387</v>
      </c>
      <c r="C26" s="197"/>
      <c r="D26" s="197"/>
      <c r="E26" s="197"/>
      <c r="F26" s="197"/>
      <c r="G26" s="200" t="s">
        <v>81</v>
      </c>
      <c r="H26" s="199"/>
      <c r="I26" s="199"/>
    </row>
    <row r="27" spans="1:9" ht="22.5">
      <c r="A27" s="197"/>
      <c r="B27" s="204"/>
      <c r="C27" s="197"/>
      <c r="D27" s="197"/>
      <c r="E27" s="197"/>
      <c r="F27" s="197"/>
      <c r="G27" s="201" t="s">
        <v>82</v>
      </c>
      <c r="H27" s="199"/>
      <c r="I27" s="199"/>
    </row>
    <row r="28" spans="1:9" ht="11.25">
      <c r="A28" s="197"/>
      <c r="B28" s="203"/>
      <c r="C28" s="197"/>
      <c r="D28" s="197"/>
      <c r="E28" s="197"/>
      <c r="F28" s="197"/>
      <c r="G28" s="197" t="s">
        <v>95</v>
      </c>
      <c r="H28" s="199">
        <f>SUM(H29:H31)</f>
        <v>300000</v>
      </c>
      <c r="I28" s="199">
        <f>SUM(I29:I32)</f>
        <v>281550</v>
      </c>
    </row>
    <row r="29" spans="1:9" ht="11.25">
      <c r="A29" s="197"/>
      <c r="B29" s="197" t="s">
        <v>388</v>
      </c>
      <c r="C29" s="197"/>
      <c r="D29" s="197"/>
      <c r="E29" s="197"/>
      <c r="F29" s="197"/>
      <c r="G29" s="200" t="s">
        <v>80</v>
      </c>
      <c r="H29" s="199">
        <v>55677</v>
      </c>
      <c r="I29" s="199">
        <v>42232</v>
      </c>
    </row>
    <row r="30" spans="1:9" ht="11.25">
      <c r="A30" s="197"/>
      <c r="B30" s="197"/>
      <c r="C30" s="197"/>
      <c r="D30" s="197"/>
      <c r="E30" s="197"/>
      <c r="F30" s="197"/>
      <c r="G30" s="200" t="s">
        <v>81</v>
      </c>
      <c r="H30" s="199"/>
      <c r="I30" s="199"/>
    </row>
    <row r="31" spans="1:9" ht="21" customHeight="1">
      <c r="A31" s="197"/>
      <c r="B31" s="197"/>
      <c r="C31" s="197"/>
      <c r="D31" s="197"/>
      <c r="E31" s="197"/>
      <c r="F31" s="197"/>
      <c r="G31" s="201" t="s">
        <v>82</v>
      </c>
      <c r="H31" s="199">
        <v>244323</v>
      </c>
      <c r="I31" s="199">
        <v>239318</v>
      </c>
    </row>
    <row r="32" spans="1:9" ht="34.5" hidden="1" thickBot="1">
      <c r="A32" s="280"/>
      <c r="B32" s="280"/>
      <c r="C32" s="280"/>
      <c r="D32" s="280"/>
      <c r="E32" s="280"/>
      <c r="F32" s="280"/>
      <c r="G32" s="281" t="s">
        <v>104</v>
      </c>
      <c r="H32" s="282"/>
      <c r="I32" s="282"/>
    </row>
    <row r="33" spans="1:9" ht="11.25" hidden="1">
      <c r="A33" s="205"/>
      <c r="B33" s="205"/>
      <c r="C33" s="205"/>
      <c r="D33" s="205"/>
      <c r="E33" s="205"/>
      <c r="F33" s="205"/>
      <c r="G33" s="205"/>
      <c r="H33" s="206"/>
      <c r="I33" s="206"/>
    </row>
    <row r="34" spans="1:9" ht="22.5">
      <c r="A34" s="196" t="s">
        <v>8</v>
      </c>
      <c r="B34" s="202" t="s">
        <v>384</v>
      </c>
      <c r="C34" s="196" t="s">
        <v>421</v>
      </c>
      <c r="D34" s="196" t="s">
        <v>219</v>
      </c>
      <c r="E34" s="196">
        <v>720</v>
      </c>
      <c r="F34" s="196">
        <v>72095</v>
      </c>
      <c r="G34" s="196" t="s">
        <v>87</v>
      </c>
      <c r="H34" s="259">
        <v>85000</v>
      </c>
      <c r="I34" s="259">
        <v>84968</v>
      </c>
    </row>
    <row r="35" spans="1:9" ht="22.5">
      <c r="A35" s="197"/>
      <c r="B35" s="203" t="s">
        <v>385</v>
      </c>
      <c r="C35" s="197"/>
      <c r="D35" s="197"/>
      <c r="E35" s="197"/>
      <c r="F35" s="197"/>
      <c r="G35" s="197" t="s">
        <v>94</v>
      </c>
      <c r="H35" s="199"/>
      <c r="I35" s="199"/>
    </row>
    <row r="36" spans="1:9" ht="22.5">
      <c r="A36" s="197"/>
      <c r="B36" s="203" t="s">
        <v>386</v>
      </c>
      <c r="C36" s="197"/>
      <c r="D36" s="197"/>
      <c r="E36" s="197"/>
      <c r="F36" s="197"/>
      <c r="G36" s="200" t="s">
        <v>80</v>
      </c>
      <c r="H36" s="199"/>
      <c r="I36" s="199"/>
    </row>
    <row r="37" spans="1:9" ht="33.75">
      <c r="A37" s="197"/>
      <c r="B37" s="203" t="s">
        <v>389</v>
      </c>
      <c r="C37" s="197"/>
      <c r="D37" s="197"/>
      <c r="E37" s="197"/>
      <c r="F37" s="197"/>
      <c r="G37" s="200" t="s">
        <v>81</v>
      </c>
      <c r="H37" s="199"/>
      <c r="I37" s="199"/>
    </row>
    <row r="38" spans="1:9" ht="22.5">
      <c r="A38" s="197"/>
      <c r="B38" s="204"/>
      <c r="C38" s="197"/>
      <c r="D38" s="197"/>
      <c r="E38" s="197"/>
      <c r="F38" s="197"/>
      <c r="G38" s="201" t="s">
        <v>82</v>
      </c>
      <c r="H38" s="199"/>
      <c r="I38" s="199"/>
    </row>
    <row r="39" spans="1:9" ht="11.25">
      <c r="A39" s="197"/>
      <c r="B39" s="203"/>
      <c r="C39" s="197"/>
      <c r="D39" s="197"/>
      <c r="E39" s="197"/>
      <c r="F39" s="197"/>
      <c r="G39" s="197" t="s">
        <v>95</v>
      </c>
      <c r="H39" s="199">
        <f>SUM(H34:H38)</f>
        <v>85000</v>
      </c>
      <c r="I39" s="199">
        <f>SUM(I34:I38)</f>
        <v>84968</v>
      </c>
    </row>
    <row r="40" spans="1:9" ht="11.25">
      <c r="A40" s="197"/>
      <c r="B40" s="197" t="s">
        <v>388</v>
      </c>
      <c r="C40" s="197"/>
      <c r="D40" s="197"/>
      <c r="E40" s="197"/>
      <c r="F40" s="197"/>
      <c r="G40" s="200" t="s">
        <v>80</v>
      </c>
      <c r="H40" s="199">
        <v>20000</v>
      </c>
      <c r="I40" s="199">
        <v>19968</v>
      </c>
    </row>
    <row r="41" spans="1:9" ht="11.25">
      <c r="A41" s="197"/>
      <c r="B41" s="197"/>
      <c r="C41" s="197"/>
      <c r="D41" s="197"/>
      <c r="E41" s="197"/>
      <c r="F41" s="197"/>
      <c r="G41" s="200" t="s">
        <v>81</v>
      </c>
      <c r="H41" s="199"/>
      <c r="I41" s="199"/>
    </row>
    <row r="42" spans="1:9" ht="22.5">
      <c r="A42" s="197"/>
      <c r="B42" s="197"/>
      <c r="C42" s="197"/>
      <c r="D42" s="197"/>
      <c r="E42" s="197"/>
      <c r="F42" s="197"/>
      <c r="G42" s="201" t="s">
        <v>82</v>
      </c>
      <c r="H42" s="199">
        <f>SUM(I42)</f>
        <v>65000</v>
      </c>
      <c r="I42" s="199">
        <v>65000</v>
      </c>
    </row>
    <row r="43" spans="1:9" ht="34.5" thickBot="1">
      <c r="A43" s="280"/>
      <c r="B43" s="280"/>
      <c r="C43" s="280"/>
      <c r="D43" s="280"/>
      <c r="E43" s="280"/>
      <c r="F43" s="280"/>
      <c r="G43" s="281" t="s">
        <v>104</v>
      </c>
      <c r="H43" s="282"/>
      <c r="I43" s="282"/>
    </row>
    <row r="44" spans="1:9" ht="11.25">
      <c r="A44" s="197">
        <v>4</v>
      </c>
      <c r="B44" s="203" t="s">
        <v>417</v>
      </c>
      <c r="C44" s="283" t="s">
        <v>421</v>
      </c>
      <c r="D44" s="197" t="s">
        <v>219</v>
      </c>
      <c r="E44" s="197">
        <v>853</v>
      </c>
      <c r="F44" s="197">
        <v>85395</v>
      </c>
      <c r="G44" s="197" t="s">
        <v>87</v>
      </c>
      <c r="H44" s="284">
        <f>SUM(H45)</f>
        <v>82505</v>
      </c>
      <c r="I44" s="284">
        <f>SUM(I45)</f>
        <v>35600</v>
      </c>
    </row>
    <row r="45" spans="1:9" ht="11.25">
      <c r="A45" s="197"/>
      <c r="B45" s="203" t="s">
        <v>424</v>
      </c>
      <c r="C45" s="197"/>
      <c r="D45" s="197" t="s">
        <v>418</v>
      </c>
      <c r="E45" s="197"/>
      <c r="F45" s="197"/>
      <c r="G45" s="197" t="s">
        <v>94</v>
      </c>
      <c r="H45" s="255">
        <f>SUM(H46:H48)</f>
        <v>82505</v>
      </c>
      <c r="I45" s="255">
        <f>SUM(I46:I48)</f>
        <v>35600</v>
      </c>
    </row>
    <row r="46" spans="1:9" ht="33.75">
      <c r="A46" s="197"/>
      <c r="B46" s="203" t="s">
        <v>422</v>
      </c>
      <c r="C46" s="197"/>
      <c r="D46" s="197"/>
      <c r="E46" s="197"/>
      <c r="F46" s="197"/>
      <c r="G46" s="200" t="s">
        <v>80</v>
      </c>
      <c r="H46" s="255"/>
      <c r="I46" s="255"/>
    </row>
    <row r="47" spans="1:9" ht="11.25">
      <c r="A47" s="197"/>
      <c r="B47" s="203" t="s">
        <v>423</v>
      </c>
      <c r="C47" s="197"/>
      <c r="D47" s="197"/>
      <c r="E47" s="197"/>
      <c r="F47" s="197"/>
      <c r="G47" s="200" t="s">
        <v>81</v>
      </c>
      <c r="H47" s="255">
        <v>12375.75</v>
      </c>
      <c r="I47" s="255">
        <v>5340</v>
      </c>
    </row>
    <row r="48" spans="1:9" ht="22.5">
      <c r="A48" s="197"/>
      <c r="B48" s="204"/>
      <c r="C48" s="197"/>
      <c r="D48" s="197"/>
      <c r="E48" s="197"/>
      <c r="F48" s="197"/>
      <c r="G48" s="201" t="s">
        <v>82</v>
      </c>
      <c r="H48" s="255">
        <v>70129.25</v>
      </c>
      <c r="I48" s="255">
        <v>30260</v>
      </c>
    </row>
    <row r="49" spans="1:9" ht="11.25">
      <c r="A49" s="197"/>
      <c r="B49" s="203"/>
      <c r="C49" s="197"/>
      <c r="D49" s="197"/>
      <c r="E49" s="197"/>
      <c r="F49" s="197"/>
      <c r="G49" s="197" t="s">
        <v>95</v>
      </c>
      <c r="H49" s="255"/>
      <c r="I49" s="255"/>
    </row>
    <row r="50" spans="1:9" ht="11.25">
      <c r="A50" s="197"/>
      <c r="B50" s="197" t="s">
        <v>388</v>
      </c>
      <c r="C50" s="197"/>
      <c r="D50" s="197"/>
      <c r="E50" s="197"/>
      <c r="F50" s="197"/>
      <c r="G50" s="200" t="s">
        <v>80</v>
      </c>
      <c r="H50" s="199"/>
      <c r="I50" s="199"/>
    </row>
    <row r="51" spans="1:9" ht="11.25">
      <c r="A51" s="197"/>
      <c r="B51" s="197"/>
      <c r="C51" s="197"/>
      <c r="D51" s="197"/>
      <c r="E51" s="197"/>
      <c r="F51" s="197"/>
      <c r="G51" s="200" t="s">
        <v>81</v>
      </c>
      <c r="H51" s="199"/>
      <c r="I51" s="199"/>
    </row>
    <row r="52" spans="1:9" ht="22.5">
      <c r="A52" s="197"/>
      <c r="B52" s="197"/>
      <c r="C52" s="197"/>
      <c r="D52" s="197"/>
      <c r="E52" s="197"/>
      <c r="F52" s="197"/>
      <c r="G52" s="201" t="s">
        <v>82</v>
      </c>
      <c r="H52" s="199"/>
      <c r="I52" s="199"/>
    </row>
    <row r="53" spans="1:9" ht="34.5" thickBot="1">
      <c r="A53" s="280"/>
      <c r="B53" s="280"/>
      <c r="C53" s="280"/>
      <c r="D53" s="280"/>
      <c r="E53" s="280"/>
      <c r="F53" s="280"/>
      <c r="G53" s="281" t="s">
        <v>104</v>
      </c>
      <c r="H53" s="282"/>
      <c r="I53" s="282"/>
    </row>
    <row r="54" spans="1:11" ht="11.25">
      <c r="A54" s="197">
        <v>5</v>
      </c>
      <c r="B54" s="203" t="s">
        <v>417</v>
      </c>
      <c r="C54" s="283" t="s">
        <v>421</v>
      </c>
      <c r="D54" s="197" t="s">
        <v>219</v>
      </c>
      <c r="E54" s="197">
        <v>853</v>
      </c>
      <c r="F54" s="197">
        <v>85395</v>
      </c>
      <c r="G54" s="197" t="s">
        <v>87</v>
      </c>
      <c r="H54" s="260">
        <f>SUM(H55)</f>
        <v>44450</v>
      </c>
      <c r="I54" s="260">
        <f>SUM(I55)</f>
        <v>17963</v>
      </c>
      <c r="J54" s="268"/>
      <c r="K54" s="271"/>
    </row>
    <row r="55" spans="1:11" ht="11.25">
      <c r="A55" s="197"/>
      <c r="B55" s="203" t="s">
        <v>431</v>
      </c>
      <c r="C55" s="197"/>
      <c r="D55" s="197" t="s">
        <v>418</v>
      </c>
      <c r="E55" s="197"/>
      <c r="F55" s="197"/>
      <c r="G55" s="197" t="s">
        <v>94</v>
      </c>
      <c r="H55" s="255">
        <f>SUM(H56:H58)</f>
        <v>44450</v>
      </c>
      <c r="I55" s="255">
        <f>SUM(I56:I58)</f>
        <v>17963</v>
      </c>
      <c r="J55" s="269"/>
      <c r="K55" s="271"/>
    </row>
    <row r="56" spans="1:11" ht="11.25">
      <c r="A56" s="197"/>
      <c r="B56" s="203" t="s">
        <v>432</v>
      </c>
      <c r="C56" s="197"/>
      <c r="D56" s="197"/>
      <c r="E56" s="197"/>
      <c r="F56" s="197"/>
      <c r="G56" s="200" t="s">
        <v>80</v>
      </c>
      <c r="H56" s="255"/>
      <c r="I56" s="255"/>
      <c r="J56" s="269"/>
      <c r="K56" s="271"/>
    </row>
    <row r="57" spans="1:11" ht="11.25">
      <c r="A57" s="197"/>
      <c r="B57" s="203" t="s">
        <v>433</v>
      </c>
      <c r="C57" s="197"/>
      <c r="D57" s="197"/>
      <c r="E57" s="197"/>
      <c r="F57" s="197"/>
      <c r="G57" s="200" t="s">
        <v>81</v>
      </c>
      <c r="H57" s="255">
        <v>6668</v>
      </c>
      <c r="I57" s="255">
        <v>2694.04</v>
      </c>
      <c r="J57" s="269"/>
      <c r="K57" s="271"/>
    </row>
    <row r="58" spans="1:11" ht="22.5">
      <c r="A58" s="197"/>
      <c r="B58" s="204"/>
      <c r="C58" s="197"/>
      <c r="D58" s="197"/>
      <c r="E58" s="197"/>
      <c r="F58" s="197"/>
      <c r="G58" s="201" t="s">
        <v>82</v>
      </c>
      <c r="H58" s="255">
        <v>37782</v>
      </c>
      <c r="I58" s="255">
        <v>15268.96</v>
      </c>
      <c r="J58" s="269"/>
      <c r="K58" s="271"/>
    </row>
    <row r="59" spans="1:11" ht="11.25">
      <c r="A59" s="197"/>
      <c r="B59" s="203"/>
      <c r="C59" s="197"/>
      <c r="D59" s="197"/>
      <c r="E59" s="197"/>
      <c r="F59" s="197"/>
      <c r="G59" s="197" t="s">
        <v>95</v>
      </c>
      <c r="H59" s="255"/>
      <c r="I59" s="255"/>
      <c r="J59" s="269"/>
      <c r="K59" s="271"/>
    </row>
    <row r="60" spans="1:11" ht="11.25">
      <c r="A60" s="197"/>
      <c r="B60" s="197" t="s">
        <v>388</v>
      </c>
      <c r="C60" s="197"/>
      <c r="D60" s="197"/>
      <c r="E60" s="197"/>
      <c r="F60" s="197"/>
      <c r="G60" s="200" t="s">
        <v>80</v>
      </c>
      <c r="H60" s="199"/>
      <c r="I60" s="199"/>
      <c r="J60" s="270"/>
      <c r="K60" s="271"/>
    </row>
    <row r="61" spans="1:11" ht="11.25">
      <c r="A61" s="197"/>
      <c r="B61" s="197"/>
      <c r="C61" s="197"/>
      <c r="D61" s="197"/>
      <c r="E61" s="197"/>
      <c r="F61" s="197"/>
      <c r="G61" s="200" t="s">
        <v>81</v>
      </c>
      <c r="H61" s="199"/>
      <c r="I61" s="199"/>
      <c r="J61" s="270"/>
      <c r="K61" s="271"/>
    </row>
    <row r="62" spans="1:11" ht="22.5">
      <c r="A62" s="197"/>
      <c r="B62" s="197"/>
      <c r="C62" s="197"/>
      <c r="D62" s="197"/>
      <c r="E62" s="197"/>
      <c r="F62" s="197"/>
      <c r="G62" s="201" t="s">
        <v>82</v>
      </c>
      <c r="H62" s="199"/>
      <c r="I62" s="199"/>
      <c r="J62" s="270"/>
      <c r="K62" s="271"/>
    </row>
    <row r="63" spans="1:11" ht="34.5" thickBot="1">
      <c r="A63" s="280"/>
      <c r="B63" s="280"/>
      <c r="C63" s="280"/>
      <c r="D63" s="280"/>
      <c r="E63" s="280"/>
      <c r="F63" s="280"/>
      <c r="G63" s="281" t="s">
        <v>104</v>
      </c>
      <c r="H63" s="282"/>
      <c r="I63" s="282"/>
      <c r="J63" s="270"/>
      <c r="K63" s="271"/>
    </row>
    <row r="64" spans="1:11" ht="11.25">
      <c r="A64" s="197">
        <v>6</v>
      </c>
      <c r="B64" s="203" t="s">
        <v>417</v>
      </c>
      <c r="C64" s="283">
        <v>2012</v>
      </c>
      <c r="D64" s="197" t="s">
        <v>525</v>
      </c>
      <c r="E64" s="197">
        <v>853</v>
      </c>
      <c r="F64" s="197">
        <v>85395</v>
      </c>
      <c r="G64" s="197" t="s">
        <v>87</v>
      </c>
      <c r="H64" s="260">
        <f>SUM(H65)</f>
        <v>151710</v>
      </c>
      <c r="I64" s="260">
        <f>SUM(I65)</f>
        <v>151710</v>
      </c>
      <c r="J64" s="338"/>
      <c r="K64" s="271"/>
    </row>
    <row r="65" spans="1:11" ht="11.25">
      <c r="A65" s="197"/>
      <c r="B65" s="203" t="s">
        <v>431</v>
      </c>
      <c r="C65" s="197"/>
      <c r="D65" s="197" t="s">
        <v>418</v>
      </c>
      <c r="E65" s="197"/>
      <c r="F65" s="197"/>
      <c r="G65" s="197" t="s">
        <v>94</v>
      </c>
      <c r="H65" s="255">
        <f>SUM(H66:H68)</f>
        <v>151710</v>
      </c>
      <c r="I65" s="255">
        <f>SUM(I66:I68)</f>
        <v>151710</v>
      </c>
      <c r="J65" s="338"/>
      <c r="K65" s="271"/>
    </row>
    <row r="66" spans="1:11" ht="11.25">
      <c r="A66" s="197"/>
      <c r="B66" s="203" t="s">
        <v>527</v>
      </c>
      <c r="C66" s="197"/>
      <c r="D66" s="197"/>
      <c r="E66" s="197"/>
      <c r="F66" s="197"/>
      <c r="G66" s="200" t="s">
        <v>80</v>
      </c>
      <c r="H66" s="255"/>
      <c r="I66" s="255"/>
      <c r="J66" s="338"/>
      <c r="K66" s="271"/>
    </row>
    <row r="67" spans="1:11" ht="11.25">
      <c r="A67" s="197"/>
      <c r="B67" s="203" t="s">
        <v>526</v>
      </c>
      <c r="C67" s="197"/>
      <c r="D67" s="197"/>
      <c r="E67" s="197"/>
      <c r="F67" s="197"/>
      <c r="G67" s="200" t="s">
        <v>81</v>
      </c>
      <c r="H67" s="255">
        <v>7631</v>
      </c>
      <c r="I67" s="255">
        <v>7631</v>
      </c>
      <c r="J67" s="338"/>
      <c r="K67" s="271"/>
    </row>
    <row r="68" spans="1:11" ht="22.5">
      <c r="A68" s="197"/>
      <c r="B68" s="204"/>
      <c r="C68" s="197"/>
      <c r="D68" s="197"/>
      <c r="E68" s="197"/>
      <c r="F68" s="197"/>
      <c r="G68" s="201" t="s">
        <v>82</v>
      </c>
      <c r="H68" s="255">
        <v>144079</v>
      </c>
      <c r="I68" s="255">
        <v>144079</v>
      </c>
      <c r="J68" s="338"/>
      <c r="K68" s="271"/>
    </row>
    <row r="69" spans="1:11" ht="11.25">
      <c r="A69" s="197"/>
      <c r="B69" s="203"/>
      <c r="C69" s="197"/>
      <c r="D69" s="197"/>
      <c r="E69" s="197"/>
      <c r="F69" s="197"/>
      <c r="G69" s="197" t="s">
        <v>95</v>
      </c>
      <c r="H69" s="255"/>
      <c r="I69" s="255"/>
      <c r="J69" s="338"/>
      <c r="K69" s="271"/>
    </row>
    <row r="70" spans="1:11" ht="11.25">
      <c r="A70" s="197"/>
      <c r="B70" s="197" t="s">
        <v>388</v>
      </c>
      <c r="C70" s="197"/>
      <c r="D70" s="197"/>
      <c r="E70" s="197"/>
      <c r="F70" s="197"/>
      <c r="G70" s="200" t="s">
        <v>80</v>
      </c>
      <c r="H70" s="199"/>
      <c r="I70" s="199"/>
      <c r="J70" s="338"/>
      <c r="K70" s="271"/>
    </row>
    <row r="71" spans="1:11" ht="11.25">
      <c r="A71" s="197"/>
      <c r="B71" s="197"/>
      <c r="C71" s="197"/>
      <c r="D71" s="197"/>
      <c r="E71" s="197"/>
      <c r="F71" s="197"/>
      <c r="G71" s="200" t="s">
        <v>81</v>
      </c>
      <c r="H71" s="199"/>
      <c r="I71" s="199"/>
      <c r="J71" s="338"/>
      <c r="K71" s="271"/>
    </row>
    <row r="72" spans="1:11" ht="22.5">
      <c r="A72" s="197"/>
      <c r="B72" s="197"/>
      <c r="C72" s="197"/>
      <c r="D72" s="197"/>
      <c r="E72" s="197"/>
      <c r="F72" s="197"/>
      <c r="G72" s="201" t="s">
        <v>82</v>
      </c>
      <c r="H72" s="199"/>
      <c r="I72" s="199"/>
      <c r="J72" s="338"/>
      <c r="K72" s="271"/>
    </row>
    <row r="73" spans="1:11" ht="33" customHeight="1" thickBot="1">
      <c r="A73" s="280"/>
      <c r="B73" s="280"/>
      <c r="C73" s="280"/>
      <c r="D73" s="280"/>
      <c r="E73" s="280"/>
      <c r="F73" s="280"/>
      <c r="G73" s="281" t="s">
        <v>104</v>
      </c>
      <c r="H73" s="282"/>
      <c r="I73" s="282"/>
      <c r="J73" s="338"/>
      <c r="K73" s="271"/>
    </row>
    <row r="74" spans="1:11" ht="18" customHeight="1">
      <c r="A74" s="197"/>
      <c r="B74" s="197"/>
      <c r="C74" s="197"/>
      <c r="D74" s="197"/>
      <c r="E74" s="197"/>
      <c r="F74" s="197"/>
      <c r="G74" s="198"/>
      <c r="H74" s="199"/>
      <c r="I74" s="199"/>
      <c r="J74" s="338"/>
      <c r="K74" s="271"/>
    </row>
    <row r="75" spans="1:9" s="207" customFormat="1" ht="11.25">
      <c r="A75" s="285"/>
      <c r="B75" s="285" t="s">
        <v>27</v>
      </c>
      <c r="C75" s="285"/>
      <c r="D75" s="285"/>
      <c r="E75" s="285"/>
      <c r="F75" s="285"/>
      <c r="G75" s="285"/>
      <c r="H75" s="286">
        <f>SUM(H76+H82)</f>
        <v>5663665</v>
      </c>
      <c r="I75" s="260">
        <f>SUM(I76+I82)</f>
        <v>3029014</v>
      </c>
    </row>
    <row r="76" spans="1:9" ht="11.25">
      <c r="A76" s="197"/>
      <c r="B76" s="197" t="s">
        <v>94</v>
      </c>
      <c r="C76" s="197"/>
      <c r="D76" s="197"/>
      <c r="E76" s="197"/>
      <c r="F76" s="197"/>
      <c r="G76" s="197"/>
      <c r="H76" s="265">
        <f>SUM(+H78+H79+H77)</f>
        <v>278665</v>
      </c>
      <c r="I76" s="255">
        <f>SUM(I77:I79)</f>
        <v>205273</v>
      </c>
    </row>
    <row r="77" spans="1:9" ht="11.25">
      <c r="A77" s="197"/>
      <c r="B77" s="200" t="s">
        <v>80</v>
      </c>
      <c r="C77" s="197"/>
      <c r="D77" s="197"/>
      <c r="E77" s="197"/>
      <c r="F77" s="197"/>
      <c r="G77" s="197"/>
      <c r="H77" s="265">
        <f>SUM(H46+H56)</f>
        <v>0</v>
      </c>
      <c r="I77" s="265">
        <f>SUM(I46+I56)</f>
        <v>0</v>
      </c>
    </row>
    <row r="78" spans="1:9" ht="11.25">
      <c r="A78" s="197"/>
      <c r="B78" s="200" t="s">
        <v>81</v>
      </c>
      <c r="C78" s="197"/>
      <c r="D78" s="197"/>
      <c r="E78" s="197"/>
      <c r="F78" s="197"/>
      <c r="G78" s="197"/>
      <c r="H78" s="265">
        <f>SUM(H47+H57+H67)</f>
        <v>26674.75</v>
      </c>
      <c r="I78" s="265">
        <f>SUM(I47+I57+I67)</f>
        <v>15665.04</v>
      </c>
    </row>
    <row r="79" spans="1:9" ht="11.25">
      <c r="A79" s="197"/>
      <c r="B79" s="201" t="s">
        <v>82</v>
      </c>
      <c r="C79" s="197"/>
      <c r="D79" s="197"/>
      <c r="E79" s="197"/>
      <c r="F79" s="197"/>
      <c r="G79" s="197"/>
      <c r="H79" s="265">
        <f>SUM(H48+H58+H68)</f>
        <v>251990.25</v>
      </c>
      <c r="I79" s="265">
        <f>SUM(I48+I58+I68)</f>
        <v>189607.96</v>
      </c>
    </row>
    <row r="80" spans="1:9" ht="22.5">
      <c r="A80" s="197"/>
      <c r="B80" s="198" t="s">
        <v>104</v>
      </c>
      <c r="C80" s="197"/>
      <c r="D80" s="197"/>
      <c r="E80" s="197"/>
      <c r="F80" s="197"/>
      <c r="G80" s="197"/>
      <c r="H80" s="255"/>
      <c r="I80" s="255"/>
    </row>
    <row r="81" spans="1:9" ht="11.25">
      <c r="A81" s="197"/>
      <c r="B81" s="198"/>
      <c r="C81" s="197"/>
      <c r="D81" s="197"/>
      <c r="E81" s="197"/>
      <c r="F81" s="197"/>
      <c r="G81" s="197"/>
      <c r="H81" s="255"/>
      <c r="I81" s="255"/>
    </row>
    <row r="82" spans="1:9" ht="11.25">
      <c r="A82" s="197"/>
      <c r="B82" s="197" t="s">
        <v>95</v>
      </c>
      <c r="C82" s="197"/>
      <c r="D82" s="197"/>
      <c r="E82" s="197"/>
      <c r="F82" s="197"/>
      <c r="G82" s="197"/>
      <c r="H82" s="255">
        <f>SUM(H83:H85)</f>
        <v>5385000</v>
      </c>
      <c r="I82" s="255">
        <f>SUM(I83:I85)</f>
        <v>2823741</v>
      </c>
    </row>
    <row r="83" spans="1:9" ht="11.25">
      <c r="A83" s="197"/>
      <c r="B83" s="200" t="s">
        <v>80</v>
      </c>
      <c r="C83" s="197"/>
      <c r="D83" s="197"/>
      <c r="E83" s="197"/>
      <c r="F83" s="197"/>
      <c r="G83" s="197"/>
      <c r="H83" s="255">
        <f>SUM(H19+H29+H40)</f>
        <v>3075677</v>
      </c>
      <c r="I83" s="255">
        <f>SUM(I19+I29+I40)</f>
        <v>1045089</v>
      </c>
    </row>
    <row r="84" spans="1:9" ht="11.25">
      <c r="A84" s="197"/>
      <c r="B84" s="200" t="s">
        <v>81</v>
      </c>
      <c r="C84" s="197"/>
      <c r="D84" s="197"/>
      <c r="E84" s="197"/>
      <c r="F84" s="197"/>
      <c r="G84" s="197"/>
      <c r="H84" s="255"/>
      <c r="I84" s="255"/>
    </row>
    <row r="85" spans="1:9" ht="11.25">
      <c r="A85" s="197"/>
      <c r="B85" s="201" t="s">
        <v>82</v>
      </c>
      <c r="C85" s="197"/>
      <c r="D85" s="197"/>
      <c r="E85" s="197"/>
      <c r="F85" s="197"/>
      <c r="G85" s="197"/>
      <c r="H85" s="255">
        <f>SUM(H21+H31+H42)</f>
        <v>2309323</v>
      </c>
      <c r="I85" s="255">
        <f>SUM(I21+I31+I42)</f>
        <v>1778652</v>
      </c>
    </row>
    <row r="86" spans="1:9" ht="22.5">
      <c r="A86" s="205"/>
      <c r="B86" s="208" t="s">
        <v>104</v>
      </c>
      <c r="C86" s="205"/>
      <c r="D86" s="205"/>
      <c r="E86" s="205"/>
      <c r="F86" s="205"/>
      <c r="G86" s="205"/>
      <c r="H86" s="256"/>
      <c r="I86" s="256"/>
    </row>
  </sheetData>
  <sheetProtection/>
  <mergeCells count="9">
    <mergeCell ref="I10:I11"/>
    <mergeCell ref="A7:I7"/>
    <mergeCell ref="A10:A11"/>
    <mergeCell ref="B10:B11"/>
    <mergeCell ref="C10:C11"/>
    <mergeCell ref="D10:D11"/>
    <mergeCell ref="E10:E11"/>
    <mergeCell ref="F10:F11"/>
    <mergeCell ref="G10:H10"/>
  </mergeCells>
  <printOptions/>
  <pageMargins left="0.4724409448818898" right="0.7480314960629921" top="0.5905511811023623" bottom="0.5511811023622047" header="0.5118110236220472" footer="0.6692913385826772"/>
  <pageSetup horizontalDpi="600" verticalDpi="600" orientation="landscape" paperSize="9" scale="97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7.75390625" style="0" customWidth="1"/>
    <col min="2" max="2" width="42.875" style="0" customWidth="1"/>
    <col min="3" max="3" width="17.75390625" style="0" customWidth="1"/>
    <col min="4" max="4" width="16.00390625" style="0" customWidth="1"/>
  </cols>
  <sheetData>
    <row r="1" spans="1:4" ht="15.75">
      <c r="A1" s="388" t="s">
        <v>439</v>
      </c>
      <c r="B1" s="388"/>
      <c r="C1" s="388"/>
      <c r="D1" s="388"/>
    </row>
    <row r="2" spans="1:4" ht="12.75">
      <c r="A2" s="63"/>
      <c r="B2" s="1"/>
      <c r="C2" s="1"/>
      <c r="D2" s="1"/>
    </row>
    <row r="3" spans="1:4" ht="12.75">
      <c r="A3" s="1"/>
      <c r="B3" s="1"/>
      <c r="C3" s="1"/>
      <c r="D3" s="64" t="s">
        <v>14</v>
      </c>
    </row>
    <row r="4" spans="1:4" ht="12.75">
      <c r="A4" s="375" t="s">
        <v>18</v>
      </c>
      <c r="B4" s="375" t="s">
        <v>4</v>
      </c>
      <c r="C4" s="369" t="s">
        <v>184</v>
      </c>
      <c r="D4" s="369" t="s">
        <v>185</v>
      </c>
    </row>
    <row r="5" spans="1:4" ht="12.75">
      <c r="A5" s="375"/>
      <c r="B5" s="375"/>
      <c r="C5" s="375"/>
      <c r="D5" s="369"/>
    </row>
    <row r="6" spans="1:4" ht="12.75">
      <c r="A6" s="375"/>
      <c r="B6" s="375"/>
      <c r="C6" s="375"/>
      <c r="D6" s="369"/>
    </row>
    <row r="7" spans="1:4" ht="12.75">
      <c r="A7" s="65">
        <v>1</v>
      </c>
      <c r="B7" s="65">
        <v>2</v>
      </c>
      <c r="C7" s="65">
        <v>3</v>
      </c>
      <c r="D7" s="65">
        <v>4</v>
      </c>
    </row>
    <row r="8" spans="1:4" ht="12.75">
      <c r="A8" s="387" t="s">
        <v>186</v>
      </c>
      <c r="B8" s="387"/>
      <c r="C8" s="66"/>
      <c r="D8" s="67">
        <f>SUM(D10:D20)</f>
        <v>1122200</v>
      </c>
    </row>
    <row r="9" spans="1:4" ht="12.75">
      <c r="A9" s="327" t="s">
        <v>496</v>
      </c>
      <c r="B9" s="327" t="s">
        <v>497</v>
      </c>
      <c r="C9" s="328"/>
      <c r="D9" s="329">
        <f>SUM(D10)</f>
        <v>800000</v>
      </c>
    </row>
    <row r="10" spans="1:4" ht="12.75">
      <c r="A10" s="68" t="s">
        <v>6</v>
      </c>
      <c r="B10" s="69" t="s">
        <v>187</v>
      </c>
      <c r="C10" s="68" t="s">
        <v>188</v>
      </c>
      <c r="D10" s="70">
        <v>800000</v>
      </c>
    </row>
    <row r="11" spans="1:4" ht="38.25">
      <c r="A11" s="78" t="s">
        <v>202</v>
      </c>
      <c r="B11" s="180" t="s">
        <v>490</v>
      </c>
      <c r="C11" s="68" t="s">
        <v>188</v>
      </c>
      <c r="D11" s="326"/>
    </row>
    <row r="12" spans="1:4" ht="12.75">
      <c r="A12" s="71" t="s">
        <v>7</v>
      </c>
      <c r="B12" s="72" t="s">
        <v>189</v>
      </c>
      <c r="C12" s="71" t="s">
        <v>188</v>
      </c>
      <c r="D12" s="73"/>
    </row>
    <row r="13" spans="1:4" ht="25.5">
      <c r="A13" s="71" t="s">
        <v>491</v>
      </c>
      <c r="B13" s="180" t="s">
        <v>492</v>
      </c>
      <c r="C13" s="71" t="s">
        <v>190</v>
      </c>
      <c r="D13" s="73"/>
    </row>
    <row r="14" spans="1:4" ht="28.5" customHeight="1">
      <c r="A14" s="71" t="s">
        <v>8</v>
      </c>
      <c r="B14" s="74" t="s">
        <v>493</v>
      </c>
      <c r="C14" s="71" t="s">
        <v>195</v>
      </c>
      <c r="D14" s="73"/>
    </row>
    <row r="15" spans="1:4" ht="62.25" customHeight="1">
      <c r="A15" s="71" t="s">
        <v>494</v>
      </c>
      <c r="B15" s="74" t="s">
        <v>495</v>
      </c>
      <c r="C15" s="71" t="s">
        <v>195</v>
      </c>
      <c r="D15" s="73"/>
    </row>
    <row r="16" spans="1:4" ht="12.75">
      <c r="A16" s="330" t="s">
        <v>498</v>
      </c>
      <c r="B16" s="331" t="s">
        <v>353</v>
      </c>
      <c r="C16" s="335" t="s">
        <v>194</v>
      </c>
      <c r="D16" s="73"/>
    </row>
    <row r="17" spans="1:4" ht="12.75">
      <c r="A17" s="330" t="s">
        <v>499</v>
      </c>
      <c r="B17" s="331" t="s">
        <v>500</v>
      </c>
      <c r="C17" s="335" t="s">
        <v>419</v>
      </c>
      <c r="D17" s="73">
        <v>322200</v>
      </c>
    </row>
    <row r="18" spans="1:4" ht="12.75">
      <c r="A18" s="71" t="s">
        <v>501</v>
      </c>
      <c r="B18" s="72" t="s">
        <v>352</v>
      </c>
      <c r="C18" s="335" t="s">
        <v>191</v>
      </c>
      <c r="D18" s="73"/>
    </row>
    <row r="19" spans="1:4" ht="12.75">
      <c r="A19" s="71" t="s">
        <v>502</v>
      </c>
      <c r="B19" s="72" t="s">
        <v>197</v>
      </c>
      <c r="C19" s="335" t="s">
        <v>198</v>
      </c>
      <c r="D19" s="73"/>
    </row>
    <row r="20" spans="1:4" ht="12.75">
      <c r="A20" s="330" t="s">
        <v>503</v>
      </c>
      <c r="B20" s="331" t="s">
        <v>504</v>
      </c>
      <c r="C20" s="335" t="s">
        <v>505</v>
      </c>
      <c r="D20" s="73"/>
    </row>
    <row r="21" spans="1:4" ht="12.75">
      <c r="A21" s="387" t="s">
        <v>199</v>
      </c>
      <c r="B21" s="387"/>
      <c r="C21" s="336"/>
      <c r="D21" s="67">
        <f>SUM(D22:D24)</f>
        <v>787200</v>
      </c>
    </row>
    <row r="22" spans="1:4" ht="12.75">
      <c r="A22" s="68" t="s">
        <v>6</v>
      </c>
      <c r="B22" s="69" t="s">
        <v>200</v>
      </c>
      <c r="C22" s="68" t="s">
        <v>201</v>
      </c>
      <c r="D22" s="77">
        <v>787200</v>
      </c>
    </row>
    <row r="23" spans="1:4" ht="41.25" customHeight="1">
      <c r="A23" s="78" t="s">
        <v>202</v>
      </c>
      <c r="B23" s="74" t="s">
        <v>506</v>
      </c>
      <c r="C23" s="68" t="s">
        <v>201</v>
      </c>
      <c r="D23" s="79"/>
    </row>
    <row r="24" spans="1:4" ht="12.75">
      <c r="A24" s="71" t="s">
        <v>7</v>
      </c>
      <c r="B24" s="72" t="s">
        <v>203</v>
      </c>
      <c r="C24" s="71" t="s">
        <v>201</v>
      </c>
      <c r="D24" s="73"/>
    </row>
    <row r="25" spans="1:4" ht="15.75" customHeight="1">
      <c r="A25" s="71" t="s">
        <v>491</v>
      </c>
      <c r="B25" s="72" t="s">
        <v>203</v>
      </c>
      <c r="C25" s="71" t="s">
        <v>204</v>
      </c>
      <c r="D25" s="73"/>
    </row>
    <row r="26" spans="1:4" ht="25.5">
      <c r="A26" s="71" t="s">
        <v>507</v>
      </c>
      <c r="B26" s="74" t="s">
        <v>508</v>
      </c>
      <c r="C26" s="71" t="s">
        <v>207</v>
      </c>
      <c r="D26" s="73"/>
    </row>
    <row r="27" spans="1:4" ht="51">
      <c r="A27" s="71" t="s">
        <v>509</v>
      </c>
      <c r="B27" s="74" t="s">
        <v>510</v>
      </c>
      <c r="C27" s="71"/>
      <c r="D27" s="73"/>
    </row>
    <row r="28" spans="1:4" ht="17.25" customHeight="1">
      <c r="A28" s="71" t="s">
        <v>0</v>
      </c>
      <c r="B28" s="74" t="s">
        <v>205</v>
      </c>
      <c r="C28" s="71" t="s">
        <v>206</v>
      </c>
      <c r="D28" s="73"/>
    </row>
    <row r="29" spans="1:4" ht="12.75">
      <c r="A29" s="75" t="s">
        <v>192</v>
      </c>
      <c r="B29" s="80" t="s">
        <v>511</v>
      </c>
      <c r="C29" s="75" t="s">
        <v>198</v>
      </c>
      <c r="D29" s="76"/>
    </row>
    <row r="30" spans="1:4" ht="38.25">
      <c r="A30" s="334" t="s">
        <v>193</v>
      </c>
      <c r="B30" s="333" t="s">
        <v>512</v>
      </c>
      <c r="C30" s="334" t="s">
        <v>207</v>
      </c>
      <c r="D30" s="332"/>
    </row>
  </sheetData>
  <sheetProtection/>
  <mergeCells count="7">
    <mergeCell ref="A8:B8"/>
    <mergeCell ref="A21:B21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6 do Uchwały 
Nr XIV/131/2012 
Rady Gminy Łączna   
 z dnia 27.01.2012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5.125" style="1" bestFit="1" customWidth="1"/>
    <col min="2" max="2" width="7.75390625" style="1" bestFit="1" customWidth="1"/>
    <col min="3" max="3" width="5.25390625" style="1" customWidth="1"/>
    <col min="4" max="4" width="11.375" style="1" customWidth="1"/>
    <col min="5" max="5" width="11.25390625" style="1" customWidth="1"/>
    <col min="6" max="6" width="11.625" style="1" customWidth="1"/>
    <col min="7" max="7" width="9.625" style="1" customWidth="1"/>
    <col min="8" max="8" width="8.625" style="1" customWidth="1"/>
    <col min="9" max="9" width="6.25390625" style="1" customWidth="1"/>
    <col min="10" max="10" width="11.1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379" t="s">
        <v>447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60"/>
    </row>
    <row r="2" spans="1:7" ht="18">
      <c r="A2" s="2"/>
      <c r="B2" s="2"/>
      <c r="C2" s="2"/>
      <c r="D2" s="2"/>
      <c r="E2" s="2"/>
      <c r="F2" s="2"/>
      <c r="G2" s="2"/>
    </row>
    <row r="3" spans="1:16" s="18" customFormat="1" ht="18.75" customHeight="1">
      <c r="A3" s="37"/>
      <c r="B3" s="37"/>
      <c r="C3" s="37"/>
      <c r="D3" s="37"/>
      <c r="E3" s="37"/>
      <c r="F3" s="37"/>
      <c r="G3" s="36"/>
      <c r="H3" s="36"/>
      <c r="I3" s="36"/>
      <c r="J3" s="36"/>
      <c r="K3" s="36"/>
      <c r="L3" s="34"/>
      <c r="M3" s="34"/>
      <c r="N3" s="34"/>
      <c r="O3" s="34"/>
      <c r="P3" s="38"/>
    </row>
    <row r="4" spans="1:16" s="18" customFormat="1" ht="12.75">
      <c r="A4" s="390" t="s">
        <v>1</v>
      </c>
      <c r="B4" s="390" t="s">
        <v>2</v>
      </c>
      <c r="C4" s="390" t="s">
        <v>3</v>
      </c>
      <c r="D4" s="390" t="s">
        <v>69</v>
      </c>
      <c r="E4" s="355" t="s">
        <v>448</v>
      </c>
      <c r="F4" s="357" t="s">
        <v>89</v>
      </c>
      <c r="G4" s="366"/>
      <c r="H4" s="366"/>
      <c r="I4" s="366"/>
      <c r="J4" s="366"/>
      <c r="K4" s="366"/>
      <c r="L4" s="366"/>
      <c r="M4" s="366"/>
      <c r="N4" s="366"/>
      <c r="O4" s="366"/>
      <c r="P4" s="358"/>
    </row>
    <row r="5" spans="1:16" s="18" customFormat="1" ht="12.75">
      <c r="A5" s="391"/>
      <c r="B5" s="391"/>
      <c r="C5" s="391"/>
      <c r="D5" s="391"/>
      <c r="E5" s="365"/>
      <c r="F5" s="355" t="s">
        <v>11</v>
      </c>
      <c r="G5" s="362" t="s">
        <v>89</v>
      </c>
      <c r="H5" s="362"/>
      <c r="I5" s="362"/>
      <c r="J5" s="362"/>
      <c r="K5" s="362"/>
      <c r="L5" s="355" t="s">
        <v>12</v>
      </c>
      <c r="M5" s="359" t="s">
        <v>89</v>
      </c>
      <c r="N5" s="360"/>
      <c r="O5" s="360"/>
      <c r="P5" s="361"/>
    </row>
    <row r="6" spans="1:16" s="18" customFormat="1" ht="25.5" customHeight="1">
      <c r="A6" s="391"/>
      <c r="B6" s="391"/>
      <c r="C6" s="391"/>
      <c r="D6" s="391"/>
      <c r="E6" s="365"/>
      <c r="F6" s="365"/>
      <c r="G6" s="357" t="s">
        <v>63</v>
      </c>
      <c r="H6" s="358"/>
      <c r="I6" s="355" t="s">
        <v>65</v>
      </c>
      <c r="J6" s="355" t="s">
        <v>66</v>
      </c>
      <c r="K6" s="355" t="s">
        <v>67</v>
      </c>
      <c r="L6" s="365"/>
      <c r="M6" s="357" t="s">
        <v>68</v>
      </c>
      <c r="N6" s="59" t="s">
        <v>5</v>
      </c>
      <c r="O6" s="362" t="s">
        <v>72</v>
      </c>
      <c r="P6" s="362" t="s">
        <v>96</v>
      </c>
    </row>
    <row r="7" spans="1:16" s="18" customFormat="1" ht="84">
      <c r="A7" s="392"/>
      <c r="B7" s="392"/>
      <c r="C7" s="392"/>
      <c r="D7" s="392"/>
      <c r="E7" s="356"/>
      <c r="F7" s="356"/>
      <c r="G7" s="51" t="s">
        <v>90</v>
      </c>
      <c r="H7" s="51" t="s">
        <v>64</v>
      </c>
      <c r="I7" s="356"/>
      <c r="J7" s="356"/>
      <c r="K7" s="356"/>
      <c r="L7" s="356"/>
      <c r="M7" s="362"/>
      <c r="N7" s="56" t="s">
        <v>91</v>
      </c>
      <c r="O7" s="362"/>
      <c r="P7" s="362"/>
    </row>
    <row r="8" spans="1:16" s="18" customFormat="1" ht="6" customHeight="1">
      <c r="A8" s="261">
        <v>1</v>
      </c>
      <c r="B8" s="261">
        <v>2</v>
      </c>
      <c r="C8" s="261">
        <v>3</v>
      </c>
      <c r="D8" s="261">
        <v>4</v>
      </c>
      <c r="E8" s="261">
        <v>5</v>
      </c>
      <c r="F8" s="261">
        <v>6</v>
      </c>
      <c r="G8" s="261">
        <v>7</v>
      </c>
      <c r="H8" s="261">
        <v>8</v>
      </c>
      <c r="I8" s="261">
        <v>9</v>
      </c>
      <c r="J8" s="261">
        <v>10</v>
      </c>
      <c r="K8" s="261">
        <v>11</v>
      </c>
      <c r="L8" s="261">
        <v>12</v>
      </c>
      <c r="M8" s="261">
        <v>13</v>
      </c>
      <c r="N8" s="261">
        <v>14</v>
      </c>
      <c r="O8" s="261">
        <v>15</v>
      </c>
      <c r="P8" s="261">
        <v>16</v>
      </c>
    </row>
    <row r="9" spans="1:16" s="18" customFormat="1" ht="15.75" customHeight="1">
      <c r="A9" s="262">
        <v>750</v>
      </c>
      <c r="B9" s="262">
        <v>75011</v>
      </c>
      <c r="C9" s="262">
        <v>2010</v>
      </c>
      <c r="D9" s="277">
        <v>41775</v>
      </c>
      <c r="E9" s="277">
        <v>41775</v>
      </c>
      <c r="F9" s="277">
        <v>41775</v>
      </c>
      <c r="G9" s="277">
        <v>41775</v>
      </c>
      <c r="H9" s="277"/>
      <c r="I9" s="277"/>
      <c r="J9" s="277"/>
      <c r="K9" s="263"/>
      <c r="L9" s="264"/>
      <c r="M9" s="264"/>
      <c r="N9" s="264"/>
      <c r="O9" s="264"/>
      <c r="P9" s="264"/>
    </row>
    <row r="10" spans="1:16" s="18" customFormat="1" ht="15" customHeight="1">
      <c r="A10" s="262">
        <v>751</v>
      </c>
      <c r="B10" s="262">
        <v>75101</v>
      </c>
      <c r="C10" s="262">
        <v>2010</v>
      </c>
      <c r="D10" s="277">
        <v>909</v>
      </c>
      <c r="E10" s="277">
        <v>909</v>
      </c>
      <c r="F10" s="277">
        <v>909</v>
      </c>
      <c r="G10" s="277">
        <v>909</v>
      </c>
      <c r="H10" s="277"/>
      <c r="I10" s="277"/>
      <c r="J10" s="277"/>
      <c r="K10" s="263"/>
      <c r="L10" s="264"/>
      <c r="M10" s="264"/>
      <c r="N10" s="264"/>
      <c r="O10" s="264"/>
      <c r="P10" s="264"/>
    </row>
    <row r="11" spans="1:16" s="18" customFormat="1" ht="14.25" customHeight="1">
      <c r="A11" s="262">
        <v>852</v>
      </c>
      <c r="B11" s="262">
        <v>85212</v>
      </c>
      <c r="C11" s="262">
        <v>2010</v>
      </c>
      <c r="D11" s="277">
        <v>1908429</v>
      </c>
      <c r="E11" s="277">
        <v>1908429</v>
      </c>
      <c r="F11" s="277">
        <v>1908429</v>
      </c>
      <c r="G11" s="277">
        <v>94891</v>
      </c>
      <c r="H11" s="277">
        <v>1778</v>
      </c>
      <c r="I11" s="277"/>
      <c r="J11" s="277">
        <v>1811760</v>
      </c>
      <c r="K11" s="263"/>
      <c r="L11" s="264"/>
      <c r="M11" s="264"/>
      <c r="N11" s="264"/>
      <c r="O11" s="264"/>
      <c r="P11" s="264"/>
    </row>
    <row r="12" spans="1:16" s="18" customFormat="1" ht="16.5" customHeight="1">
      <c r="A12" s="262">
        <v>852</v>
      </c>
      <c r="B12" s="262">
        <v>85213</v>
      </c>
      <c r="C12" s="262">
        <v>2010</v>
      </c>
      <c r="D12" s="277">
        <v>5215</v>
      </c>
      <c r="E12" s="277">
        <v>5215</v>
      </c>
      <c r="F12" s="277">
        <v>5215</v>
      </c>
      <c r="G12" s="277"/>
      <c r="H12" s="277">
        <v>5215</v>
      </c>
      <c r="I12" s="277"/>
      <c r="J12" s="277"/>
      <c r="K12" s="263"/>
      <c r="L12" s="264"/>
      <c r="M12" s="264"/>
      <c r="N12" s="264"/>
      <c r="O12" s="264"/>
      <c r="P12" s="264"/>
    </row>
    <row r="13" spans="1:16" s="18" customFormat="1" ht="16.5" customHeight="1">
      <c r="A13" s="262">
        <v>852</v>
      </c>
      <c r="B13" s="262">
        <v>85295</v>
      </c>
      <c r="C13" s="262">
        <v>2010</v>
      </c>
      <c r="D13" s="277">
        <v>6900</v>
      </c>
      <c r="E13" s="277">
        <v>6900</v>
      </c>
      <c r="F13" s="277">
        <v>6900</v>
      </c>
      <c r="G13" s="277"/>
      <c r="H13" s="277"/>
      <c r="I13" s="277"/>
      <c r="J13" s="277">
        <v>6900</v>
      </c>
      <c r="K13" s="263"/>
      <c r="L13" s="264"/>
      <c r="M13" s="264"/>
      <c r="N13" s="264"/>
      <c r="O13" s="264"/>
      <c r="P13" s="264"/>
    </row>
    <row r="14" spans="1:16" ht="12.75">
      <c r="A14" s="389" t="s">
        <v>33</v>
      </c>
      <c r="B14" s="389"/>
      <c r="C14" s="389"/>
      <c r="D14" s="278">
        <f>SUM(D9:D13)</f>
        <v>1963228</v>
      </c>
      <c r="E14" s="278">
        <f aca="true" t="shared" si="0" ref="E14:J14">SUM(E9:E13)</f>
        <v>1963228</v>
      </c>
      <c r="F14" s="278">
        <f t="shared" si="0"/>
        <v>1963228</v>
      </c>
      <c r="G14" s="278">
        <f t="shared" si="0"/>
        <v>137575</v>
      </c>
      <c r="H14" s="278">
        <f t="shared" si="0"/>
        <v>6993</v>
      </c>
      <c r="I14" s="278">
        <f t="shared" si="0"/>
        <v>0</v>
      </c>
      <c r="J14" s="278">
        <f t="shared" si="0"/>
        <v>1818660</v>
      </c>
      <c r="K14" s="107"/>
      <c r="L14" s="108"/>
      <c r="M14" s="108"/>
      <c r="N14" s="108"/>
      <c r="O14" s="108"/>
      <c r="P14" s="108"/>
    </row>
    <row r="19" ht="12.75">
      <c r="H19" s="110"/>
    </row>
    <row r="28" ht="12.75">
      <c r="L28" t="s">
        <v>62</v>
      </c>
    </row>
  </sheetData>
  <sheetProtection/>
  <mergeCells count="19">
    <mergeCell ref="A14:C14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 xml:space="preserve">&amp;RZałącznik nr  6
do uchwały Nr ..... Rady Gminy Łączna  
 z dnia  ........ r.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5.125" style="36" customWidth="1"/>
    <col min="2" max="2" width="8.00390625" style="36" customWidth="1"/>
    <col min="3" max="3" width="7.125" style="36" customWidth="1"/>
    <col min="4" max="4" width="11.625" style="36" customWidth="1"/>
    <col min="5" max="5" width="8.00390625" style="36" customWidth="1"/>
    <col min="6" max="6" width="8.375" style="36" customWidth="1"/>
    <col min="7" max="7" width="9.75390625" style="36" customWidth="1"/>
    <col min="8" max="8" width="7.625" style="36" customWidth="1"/>
    <col min="9" max="9" width="6.00390625" style="36" customWidth="1"/>
    <col min="10" max="10" width="8.125" style="36" customWidth="1"/>
    <col min="11" max="11" width="8.375" style="36" customWidth="1"/>
    <col min="12" max="12" width="9.125" style="34" customWidth="1"/>
    <col min="13" max="13" width="8.125" style="34" customWidth="1"/>
    <col min="14" max="14" width="8.875" style="34" customWidth="1"/>
    <col min="15" max="16384" width="9.125" style="34" customWidth="1"/>
  </cols>
  <sheetData>
    <row r="1" spans="1:16" ht="36" customHeight="1">
      <c r="A1" s="396" t="s">
        <v>97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8" ht="18.75">
      <c r="A2" s="35"/>
      <c r="B2" s="35"/>
      <c r="C2" s="35"/>
      <c r="D2" s="35"/>
      <c r="E2" s="35"/>
      <c r="F2" s="35"/>
      <c r="G2" s="35"/>
      <c r="H2" s="35"/>
    </row>
    <row r="3" spans="1:16" ht="12.75">
      <c r="A3" s="37"/>
      <c r="B3" s="37"/>
      <c r="C3" s="37"/>
      <c r="D3" s="37"/>
      <c r="E3" s="37"/>
      <c r="F3" s="37"/>
      <c r="P3" s="38" t="s">
        <v>17</v>
      </c>
    </row>
    <row r="4" spans="1:16" ht="12.75">
      <c r="A4" s="390" t="s">
        <v>1</v>
      </c>
      <c r="B4" s="390" t="s">
        <v>2</v>
      </c>
      <c r="C4" s="390" t="s">
        <v>3</v>
      </c>
      <c r="D4" s="390" t="s">
        <v>69</v>
      </c>
      <c r="E4" s="355" t="s">
        <v>98</v>
      </c>
      <c r="F4" s="357" t="s">
        <v>89</v>
      </c>
      <c r="G4" s="366"/>
      <c r="H4" s="366"/>
      <c r="I4" s="366"/>
      <c r="J4" s="366"/>
      <c r="K4" s="366"/>
      <c r="L4" s="366"/>
      <c r="M4" s="366"/>
      <c r="N4" s="366"/>
      <c r="O4" s="366"/>
      <c r="P4" s="358"/>
    </row>
    <row r="5" spans="1:16" ht="12.75">
      <c r="A5" s="391"/>
      <c r="B5" s="391"/>
      <c r="C5" s="391"/>
      <c r="D5" s="391"/>
      <c r="E5" s="365"/>
      <c r="F5" s="355" t="s">
        <v>11</v>
      </c>
      <c r="G5" s="362" t="s">
        <v>89</v>
      </c>
      <c r="H5" s="362"/>
      <c r="I5" s="362"/>
      <c r="J5" s="362"/>
      <c r="K5" s="362"/>
      <c r="L5" s="355" t="s">
        <v>12</v>
      </c>
      <c r="M5" s="359" t="s">
        <v>89</v>
      </c>
      <c r="N5" s="360"/>
      <c r="O5" s="360"/>
      <c r="P5" s="361"/>
    </row>
    <row r="6" spans="1:16" ht="23.25" customHeight="1">
      <c r="A6" s="391"/>
      <c r="B6" s="391"/>
      <c r="C6" s="391"/>
      <c r="D6" s="391"/>
      <c r="E6" s="365"/>
      <c r="F6" s="365"/>
      <c r="G6" s="357" t="s">
        <v>63</v>
      </c>
      <c r="H6" s="358"/>
      <c r="I6" s="355" t="s">
        <v>65</v>
      </c>
      <c r="J6" s="355" t="s">
        <v>66</v>
      </c>
      <c r="K6" s="355" t="s">
        <v>67</v>
      </c>
      <c r="L6" s="365"/>
      <c r="M6" s="357" t="s">
        <v>68</v>
      </c>
      <c r="N6" s="59" t="s">
        <v>5</v>
      </c>
      <c r="O6" s="362" t="s">
        <v>72</v>
      </c>
      <c r="P6" s="362" t="s">
        <v>96</v>
      </c>
    </row>
    <row r="7" spans="1:16" ht="84">
      <c r="A7" s="392"/>
      <c r="B7" s="392"/>
      <c r="C7" s="392"/>
      <c r="D7" s="392"/>
      <c r="E7" s="356"/>
      <c r="F7" s="356"/>
      <c r="G7" s="51" t="s">
        <v>90</v>
      </c>
      <c r="H7" s="51" t="s">
        <v>64</v>
      </c>
      <c r="I7" s="356"/>
      <c r="J7" s="356"/>
      <c r="K7" s="356"/>
      <c r="L7" s="356"/>
      <c r="M7" s="362"/>
      <c r="N7" s="56" t="s">
        <v>91</v>
      </c>
      <c r="O7" s="362"/>
      <c r="P7" s="362"/>
    </row>
    <row r="8" spans="1:16" ht="6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</row>
    <row r="9" spans="1:16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42"/>
      <c r="N9" s="42"/>
      <c r="O9" s="42"/>
      <c r="P9" s="42"/>
    </row>
    <row r="10" spans="1:16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4"/>
      <c r="N10" s="44"/>
      <c r="O10" s="44"/>
      <c r="P10" s="44"/>
    </row>
    <row r="11" spans="1:16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4"/>
      <c r="N11" s="44"/>
      <c r="O11" s="44"/>
      <c r="P11" s="44"/>
    </row>
    <row r="12" spans="1:16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4"/>
      <c r="N12" s="44"/>
      <c r="O12" s="44"/>
      <c r="P12" s="44"/>
    </row>
    <row r="13" spans="1:16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4"/>
      <c r="P13" s="44"/>
    </row>
    <row r="14" spans="1:16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4"/>
      <c r="N14" s="44"/>
      <c r="O14" s="44"/>
      <c r="P14" s="44"/>
    </row>
    <row r="15" spans="1:16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44"/>
      <c r="N15" s="44"/>
      <c r="O15" s="44"/>
      <c r="P15" s="44"/>
    </row>
    <row r="16" spans="1:16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  <c r="M16" s="44"/>
      <c r="N16" s="44"/>
      <c r="O16" s="44"/>
      <c r="P16" s="44"/>
    </row>
    <row r="17" spans="1:16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44"/>
      <c r="N17" s="44"/>
      <c r="O17" s="44"/>
      <c r="P17" s="44"/>
    </row>
    <row r="18" spans="1:16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4"/>
      <c r="N18" s="44"/>
      <c r="O18" s="44"/>
      <c r="P18" s="44"/>
    </row>
    <row r="19" spans="1:16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4"/>
      <c r="N19" s="44"/>
      <c r="O19" s="44"/>
      <c r="P19" s="44"/>
    </row>
    <row r="20" spans="1:16" ht="12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6"/>
      <c r="N20" s="46"/>
      <c r="O20" s="46"/>
      <c r="P20" s="46"/>
    </row>
    <row r="21" spans="1:16" s="37" customFormat="1" ht="24.75" customHeight="1">
      <c r="A21" s="393" t="s">
        <v>33</v>
      </c>
      <c r="B21" s="394"/>
      <c r="C21" s="395"/>
      <c r="D21" s="47"/>
      <c r="E21" s="47"/>
      <c r="F21" s="47"/>
      <c r="G21" s="47"/>
      <c r="H21" s="47"/>
      <c r="I21" s="47"/>
      <c r="J21" s="47"/>
      <c r="K21" s="47"/>
      <c r="L21" s="48"/>
      <c r="M21" s="48"/>
      <c r="N21" s="48"/>
      <c r="O21" s="48"/>
      <c r="P21" s="48"/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21:C2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S14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11.375" style="36" customWidth="1"/>
    <col min="2" max="2" width="4.00390625" style="36" customWidth="1"/>
    <col min="3" max="3" width="5.875" style="36" customWidth="1"/>
    <col min="4" max="4" width="4.375" style="36" bestFit="1" customWidth="1"/>
    <col min="5" max="5" width="7.625" style="36" customWidth="1"/>
    <col min="6" max="6" width="7.75390625" style="36" customWidth="1"/>
    <col min="7" max="7" width="7.125" style="36" customWidth="1"/>
    <col min="8" max="8" width="6.125" style="36" customWidth="1"/>
    <col min="9" max="9" width="9.00390625" style="36" customWidth="1"/>
    <col min="10" max="10" width="7.00390625" style="36" customWidth="1"/>
    <col min="11" max="11" width="6.875" style="36" customWidth="1"/>
    <col min="12" max="12" width="8.875" style="36" customWidth="1"/>
    <col min="13" max="13" width="6.375" style="36" customWidth="1"/>
    <col min="14" max="14" width="6.625" style="36" customWidth="1"/>
    <col min="15" max="15" width="8.25390625" style="36" customWidth="1"/>
    <col min="16" max="17" width="8.25390625" style="34" customWidth="1"/>
    <col min="18" max="18" width="7.75390625" style="34" customWidth="1"/>
    <col min="19" max="19" width="8.25390625" style="34" customWidth="1"/>
    <col min="20" max="16384" width="9.125" style="34" customWidth="1"/>
  </cols>
  <sheetData>
    <row r="2" spans="1:19" ht="14.25">
      <c r="A2" s="403" t="s">
        <v>449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</row>
    <row r="3" spans="1:9" ht="18.75">
      <c r="A3" s="35"/>
      <c r="B3" s="35"/>
      <c r="C3" s="35"/>
      <c r="D3" s="35"/>
      <c r="E3" s="35"/>
      <c r="F3" s="35"/>
      <c r="G3" s="35"/>
      <c r="H3" s="35"/>
      <c r="I3" s="35"/>
    </row>
    <row r="4" spans="1:19" ht="12.75">
      <c r="A4" s="37"/>
      <c r="B4" s="37"/>
      <c r="C4" s="37"/>
      <c r="D4" s="37"/>
      <c r="E4" s="37"/>
      <c r="F4" s="37"/>
      <c r="G4" s="37"/>
      <c r="S4" s="38" t="s">
        <v>17</v>
      </c>
    </row>
    <row r="5" spans="1:19" s="50" customFormat="1" ht="11.25">
      <c r="A5" s="355" t="s">
        <v>15</v>
      </c>
      <c r="B5" s="355" t="s">
        <v>1</v>
      </c>
      <c r="C5" s="355" t="s">
        <v>2</v>
      </c>
      <c r="D5" s="355" t="s">
        <v>3</v>
      </c>
      <c r="E5" s="355" t="s">
        <v>30</v>
      </c>
      <c r="F5" s="355" t="s">
        <v>70</v>
      </c>
      <c r="G5" s="357" t="s">
        <v>89</v>
      </c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58"/>
    </row>
    <row r="6" spans="1:19" s="50" customFormat="1" ht="11.25">
      <c r="A6" s="365"/>
      <c r="B6" s="365"/>
      <c r="C6" s="365"/>
      <c r="D6" s="365"/>
      <c r="E6" s="365"/>
      <c r="F6" s="365"/>
      <c r="G6" s="355" t="s">
        <v>11</v>
      </c>
      <c r="H6" s="362" t="s">
        <v>89</v>
      </c>
      <c r="I6" s="362"/>
      <c r="J6" s="362"/>
      <c r="K6" s="362"/>
      <c r="L6" s="362"/>
      <c r="M6" s="362"/>
      <c r="N6" s="362"/>
      <c r="O6" s="355" t="s">
        <v>12</v>
      </c>
      <c r="P6" s="359" t="s">
        <v>89</v>
      </c>
      <c r="Q6" s="360"/>
      <c r="R6" s="360"/>
      <c r="S6" s="361"/>
    </row>
    <row r="7" spans="1:19" s="50" customFormat="1" ht="11.25">
      <c r="A7" s="365"/>
      <c r="B7" s="365"/>
      <c r="C7" s="365"/>
      <c r="D7" s="365"/>
      <c r="E7" s="365"/>
      <c r="F7" s="365"/>
      <c r="G7" s="365"/>
      <c r="H7" s="357" t="s">
        <v>63</v>
      </c>
      <c r="I7" s="358"/>
      <c r="J7" s="355" t="s">
        <v>65</v>
      </c>
      <c r="K7" s="355" t="s">
        <v>66</v>
      </c>
      <c r="L7" s="355" t="s">
        <v>67</v>
      </c>
      <c r="M7" s="355" t="s">
        <v>88</v>
      </c>
      <c r="N7" s="355" t="s">
        <v>29</v>
      </c>
      <c r="O7" s="365"/>
      <c r="P7" s="357" t="s">
        <v>68</v>
      </c>
      <c r="Q7" s="59" t="s">
        <v>5</v>
      </c>
      <c r="R7" s="362" t="s">
        <v>72</v>
      </c>
      <c r="S7" s="362" t="s">
        <v>71</v>
      </c>
    </row>
    <row r="8" spans="1:19" s="50" customFormat="1" ht="94.5">
      <c r="A8" s="356"/>
      <c r="B8" s="356"/>
      <c r="C8" s="356"/>
      <c r="D8" s="356"/>
      <c r="E8" s="356"/>
      <c r="F8" s="356"/>
      <c r="G8" s="356"/>
      <c r="H8" s="51" t="s">
        <v>90</v>
      </c>
      <c r="I8" s="51" t="s">
        <v>64</v>
      </c>
      <c r="J8" s="356"/>
      <c r="K8" s="356"/>
      <c r="L8" s="356"/>
      <c r="M8" s="356"/>
      <c r="N8" s="356"/>
      <c r="O8" s="356"/>
      <c r="P8" s="362"/>
      <c r="Q8" s="56" t="s">
        <v>91</v>
      </c>
      <c r="R8" s="362"/>
      <c r="S8" s="362"/>
    </row>
    <row r="9" spans="1:19" ht="6" customHeigh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  <c r="Q9" s="40">
        <v>17</v>
      </c>
      <c r="R9" s="40">
        <v>18</v>
      </c>
      <c r="S9" s="40">
        <v>19</v>
      </c>
    </row>
    <row r="10" spans="1:19" ht="69" customHeight="1">
      <c r="A10" s="397" t="s">
        <v>40</v>
      </c>
      <c r="B10" s="398"/>
      <c r="C10" s="399"/>
      <c r="D10" s="57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2"/>
      <c r="R10" s="42"/>
      <c r="S10" s="42"/>
    </row>
    <row r="11" spans="1:19" ht="38.25">
      <c r="A11" s="43" t="s">
        <v>220</v>
      </c>
      <c r="B11" s="111" t="s">
        <v>217</v>
      </c>
      <c r="C11" s="111" t="s">
        <v>218</v>
      </c>
      <c r="D11" s="43"/>
      <c r="E11" s="103"/>
      <c r="F11" s="103">
        <v>160000</v>
      </c>
      <c r="G11" s="103"/>
      <c r="H11" s="103"/>
      <c r="I11" s="103"/>
      <c r="J11" s="103"/>
      <c r="K11" s="103"/>
      <c r="L11" s="103"/>
      <c r="M11" s="103"/>
      <c r="N11" s="103"/>
      <c r="O11" s="103">
        <v>160000</v>
      </c>
      <c r="P11" s="112">
        <v>160000</v>
      </c>
      <c r="Q11" s="104"/>
      <c r="R11" s="104"/>
      <c r="S11" s="104"/>
    </row>
    <row r="12" spans="1:19" ht="56.25" customHeight="1">
      <c r="A12" s="400" t="s">
        <v>221</v>
      </c>
      <c r="B12" s="401"/>
      <c r="C12" s="402"/>
      <c r="D12" s="55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104"/>
      <c r="R12" s="104"/>
      <c r="S12" s="104"/>
    </row>
    <row r="13" spans="1:19" ht="25.5">
      <c r="A13" s="45" t="s">
        <v>222</v>
      </c>
      <c r="B13" s="45">
        <v>600</v>
      </c>
      <c r="C13" s="45">
        <v>60014</v>
      </c>
      <c r="D13" s="45"/>
      <c r="E13" s="105"/>
      <c r="F13" s="105">
        <v>200000</v>
      </c>
      <c r="G13" s="105"/>
      <c r="H13" s="105"/>
      <c r="I13" s="105"/>
      <c r="J13" s="105"/>
      <c r="K13" s="105"/>
      <c r="L13" s="105"/>
      <c r="M13" s="105"/>
      <c r="N13" s="105"/>
      <c r="O13" s="105">
        <v>200000</v>
      </c>
      <c r="P13" s="113">
        <v>200000</v>
      </c>
      <c r="Q13" s="106"/>
      <c r="R13" s="106"/>
      <c r="S13" s="106"/>
    </row>
    <row r="14" spans="1:19" s="37" customFormat="1" ht="24.75" customHeight="1">
      <c r="A14" s="393" t="s">
        <v>33</v>
      </c>
      <c r="B14" s="394"/>
      <c r="C14" s="395"/>
      <c r="D14" s="54"/>
      <c r="E14" s="107"/>
      <c r="F14" s="257">
        <f>SUM(F11:F13)</f>
        <v>360000</v>
      </c>
      <c r="G14" s="107"/>
      <c r="H14" s="107"/>
      <c r="I14" s="107"/>
      <c r="J14" s="107"/>
      <c r="K14" s="107"/>
      <c r="L14" s="107"/>
      <c r="M14" s="107"/>
      <c r="N14" s="107"/>
      <c r="O14" s="257">
        <f>SUM(O11:O13)</f>
        <v>360000</v>
      </c>
      <c r="P14" s="258">
        <f>SUM(P11:P13)</f>
        <v>360000</v>
      </c>
      <c r="Q14" s="108"/>
      <c r="R14" s="108"/>
      <c r="S14" s="108"/>
    </row>
  </sheetData>
  <sheetProtection/>
  <mergeCells count="24">
    <mergeCell ref="P6:S6"/>
    <mergeCell ref="M7:M8"/>
    <mergeCell ref="P7:P8"/>
    <mergeCell ref="R7:R8"/>
    <mergeCell ref="A12:C12"/>
    <mergeCell ref="B5:B8"/>
    <mergeCell ref="C5:C8"/>
    <mergeCell ref="E5:E8"/>
    <mergeCell ref="A2:S2"/>
    <mergeCell ref="D5:D8"/>
    <mergeCell ref="F5:F8"/>
    <mergeCell ref="K7:K8"/>
    <mergeCell ref="L7:L8"/>
    <mergeCell ref="O6:O8"/>
    <mergeCell ref="A14:C14"/>
    <mergeCell ref="H6:N6"/>
    <mergeCell ref="N7:N8"/>
    <mergeCell ref="H7:I7"/>
    <mergeCell ref="A5:A8"/>
    <mergeCell ref="A10:C10"/>
    <mergeCell ref="G6:G8"/>
    <mergeCell ref="G5:S5"/>
    <mergeCell ref="J7:J8"/>
    <mergeCell ref="S7:S8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 xml:space="preserve">&amp;RZałącznik Nr 8
do Uchwały Nr XIV/131/2012 Rady Gminy Łączna  
z dnia   27.01.2012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łączna</cp:lastModifiedBy>
  <cp:lastPrinted>2012-02-24T06:36:30Z</cp:lastPrinted>
  <dcterms:created xsi:type="dcterms:W3CDTF">1998-12-09T13:02:10Z</dcterms:created>
  <dcterms:modified xsi:type="dcterms:W3CDTF">2012-02-29T14:17:51Z</dcterms:modified>
  <cp:category/>
  <cp:version/>
  <cp:contentType/>
  <cp:contentStatus/>
</cp:coreProperties>
</file>