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>
    <definedName name="_xlnm.Print_Titles" localSheetId="14">'12'!$3:$4</definedName>
  </definedNames>
  <calcPr fullCalcOnLoad="1"/>
</workbook>
</file>

<file path=xl/sharedStrings.xml><?xml version="1.0" encoding="utf-8"?>
<sst xmlns="http://schemas.openxmlformats.org/spreadsheetml/2006/main" count="684" uniqueCount="368">
  <si>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</si>
  <si>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</si>
  <si>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</si>
  <si>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</si>
  <si>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</si>
  <si>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</si>
  <si>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</si>
  <si>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</si>
  <si>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</si>
  <si>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</si>
  <si>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</si>
  <si>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</si>
  <si>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</si>
  <si>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</si>
  <si>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</si>
  <si>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</si>
  <si>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</si>
  <si>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</si>
  <si>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</si>
  <si>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</si>
  <si>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</si>
  <si>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</si>
  <si>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</si>
  <si>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</si>
  <si>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</si>
  <si>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</si>
  <si>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</si>
  <si>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</si>
  <si>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</si>
  <si>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</si>
  <si>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</si>
  <si>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</si>
  <si>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</si>
  <si>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</si>
  <si>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</si>
  <si>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</si>
  <si>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</si>
  <si>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</si>
  <si>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</si>
  <si>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</si>
  <si>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</si>
  <si>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</si>
  <si>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</si>
  <si>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2011 r.</t>
  </si>
  <si>
    <t>L.p.</t>
  </si>
  <si>
    <t>I</t>
  </si>
  <si>
    <t>II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</si>
  <si>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</si>
  <si>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</si>
  <si>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</si>
  <si>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</si>
  <si>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</si>
  <si>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</si>
  <si>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</si>
  <si>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>Dochody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</si>
  <si>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</si>
  <si>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</si>
  <si>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</si>
  <si>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</si>
  <si>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</si>
  <si>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</si>
  <si>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</si>
  <si>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Fundusz Ochrony Środowiska i Gospodarki Wodnej</t>
  </si>
  <si>
    <t>Udzielone pożyczki</t>
  </si>
  <si>
    <t>Plan
na 2010 r.</t>
  </si>
  <si>
    <t>Wydatki budżetu gminy na  2010 r.</t>
  </si>
  <si>
    <t>Dochody budżetu gminy na 2010 r.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</si>
  <si>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</si>
  <si>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</si>
  <si>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</si>
  <si>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</si>
  <si>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</si>
  <si>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</si>
  <si>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</si>
  <si>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Dochody i wydatki związane z realizacją zadań z zakresu administracji rządowej i innych zadań zleconych odrębnymi ustawami w  2010 r.</t>
  </si>
  <si>
    <t>Dotacje ogółem</t>
  </si>
  <si>
    <t>Wydatki ogółem</t>
  </si>
  <si>
    <t>wniesienie wkadów do spółek prawa handlowego</t>
  </si>
  <si>
    <t>Dochody i wydatki związane z realizacją zadań realizowanych na podstawie porozumień (umów) między jednostkami samorządu terytorialnego w 2010 r.</t>
  </si>
  <si>
    <t>zakup i objęcie akcji i udziałów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</si>
  <si>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</si>
  <si>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</si>
  <si>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</si>
  <si>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</si>
  <si>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</si>
  <si>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</si>
  <si>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Zadania inwestycyjne roczne w 2010 r.</t>
  </si>
  <si>
    <t>Plan przychodów i wydatków zakładów budżetowych na 2010 r.</t>
  </si>
  <si>
    <t>na pierwsze wyposażenie</t>
  </si>
  <si>
    <t xml:space="preserve"> Plan dochodów i wydatków dochodów własnych na 2010 r.</t>
  </si>
  <si>
    <t>Plan przychodów i wydatków funduszy celowych na 2010 r.</t>
  </si>
  <si>
    <t>Plan na 2010 r.</t>
  </si>
  <si>
    <t>kwota</t>
  </si>
  <si>
    <t>Wydatki na programy i projekty realizowane ze środków pochodzących z budżetu Unii Europejskiej oraz innych źródeł zagranicznych, niepodlegających zwrotowi na 2010 rok</t>
  </si>
  <si>
    <t>w zł</t>
  </si>
  <si>
    <t>Źródła finansowania</t>
  </si>
  <si>
    <t>Wydatki w roku budżetowym 2010</t>
  </si>
  <si>
    <t>Planowane wydatki budżetowe na realizację zadań programu w latach 2011 - 2012</t>
  </si>
  <si>
    <t>2011 rok</t>
  </si>
  <si>
    <t>2012 rok</t>
  </si>
  <si>
    <t>Razem 2011 - 2012</t>
  </si>
  <si>
    <t>Ogółem wydatki bieżące</t>
  </si>
  <si>
    <t>- środki z budżetu j.s.t.</t>
  </si>
  <si>
    <t>- środki z budżetu krajowego</t>
  </si>
  <si>
    <t>- środki z UE oraz innych źródeł zagranicznych</t>
  </si>
  <si>
    <t>Ogółem wydatki majątkowe</t>
  </si>
  <si>
    <t xml:space="preserve">Ogółem wydatki </t>
  </si>
  <si>
    <t>Załącznik Nr 4a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</si>
  <si>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</si>
  <si>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</si>
  <si>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</si>
  <si>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bieżące na programy i projekty realizowane ze środków pochodzących z budżetu Unii Europejskiej oraz innych źródeł zagranicznych, niepodlegających zwrotowi na 2010 rok</t>
  </si>
  <si>
    <t>Projekt</t>
  </si>
  <si>
    <t>Okres realizacji zadania</t>
  </si>
  <si>
    <t>Przewidywane nakłady i źródła finansowania</t>
  </si>
  <si>
    <t>Wydatki poniesione do 31.12.2009 r.</t>
  </si>
  <si>
    <t>Planowane wydatki budżetowe na realizację zadań programu w latach 2011 - 20……</t>
  </si>
  <si>
    <t>źródło</t>
  </si>
  <si>
    <t>po 2012 roku</t>
  </si>
  <si>
    <t xml:space="preserve">Program:         </t>
  </si>
  <si>
    <t>Wartość zadania:</t>
  </si>
  <si>
    <t>Priorytet:</t>
  </si>
  <si>
    <t>Działanie:</t>
  </si>
  <si>
    <t>Projekt:</t>
  </si>
  <si>
    <t>Wydatki majątkowe na programy i projekty realizowane ze środków pochodzących z budżetu Unii Europejskiej oraz innych źródeł zagranicznych, niepodlegających zwrotowi na 2010 rok</t>
  </si>
  <si>
    <t>Przychody i rozchody budżetu w 2010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</si>
  <si>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</si>
  <si>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</si>
  <si>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</si>
  <si>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</si>
  <si>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</si>
  <si>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</si>
  <si>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</si>
  <si>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</si>
  <si>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</si>
  <si>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</si>
  <si>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</si>
  <si>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</si>
  <si>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</si>
  <si>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</si>
  <si>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</si>
  <si>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</si>
  <si>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</si>
  <si>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</si>
  <si>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</si>
  <si>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</si>
  <si>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</si>
  <si>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</si>
  <si>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</si>
  <si>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</si>
  <si>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</si>
  <si>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</si>
  <si>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</si>
  <si>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</si>
  <si>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</si>
  <si>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</si>
  <si>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</si>
  <si>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</si>
  <si>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</si>
  <si>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</si>
  <si>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</si>
  <si>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</si>
  <si>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Wydatki na obsługę długu (odsetki)</t>
  </si>
  <si>
    <t>Dotacje przedmiotowe w 2010 r.</t>
  </si>
  <si>
    <t>Nazwa jednostki
 otrzymującej dotację</t>
  </si>
  <si>
    <t>Zakres</t>
  </si>
  <si>
    <t>Ogółem kwota dotacji</t>
  </si>
  <si>
    <t>Dotacje podmiotowe w 2010 r.</t>
  </si>
  <si>
    <t>Nazwa instytucji</t>
  </si>
  <si>
    <t>Kwota dotacji</t>
  </si>
  <si>
    <t>Dotacje celowe w 2010 r.</t>
  </si>
  <si>
    <t>Jednostka otrzymująca dotację</t>
  </si>
  <si>
    <t>I. Dotacje dla jednostek sektora finansów publicznych</t>
  </si>
  <si>
    <t>II. Dotacje dla jednostek spoza sektora finansów publicznych</t>
  </si>
  <si>
    <t>Kwota
2010 r.</t>
  </si>
  <si>
    <t>Budowa kanalizacji Osełków</t>
  </si>
  <si>
    <t>010</t>
  </si>
  <si>
    <t>01010</t>
  </si>
  <si>
    <t>II. Dochody i wydatki związane z pomocą rzeczową lub finansową realizowaną na podstawie porozumień między j.s.t.</t>
  </si>
  <si>
    <t>Budowa dróg powiatow.</t>
  </si>
  <si>
    <t>Dostarczanie ciepła</t>
  </si>
  <si>
    <t xml:space="preserve">Dostarczanie wody </t>
  </si>
  <si>
    <t>Gospodarka ściekowa i ochrona wód</t>
  </si>
  <si>
    <t>Zakład Gospodarki Komunalnej</t>
  </si>
  <si>
    <t>Szkoła Podstawowa w Łacznej</t>
  </si>
  <si>
    <t>Szkoła Podstawowa w Gożdzie</t>
  </si>
  <si>
    <t>Przedsszkole w Goździe</t>
  </si>
  <si>
    <t>Gimnazjum w Zaleziance</t>
  </si>
  <si>
    <t>dopłata do cen wody</t>
  </si>
  <si>
    <t>dopłata do cen ścieków</t>
  </si>
  <si>
    <t>Gminna instytucja kultury - biblioteka gminna</t>
  </si>
  <si>
    <t>Starostwo powiatowe</t>
  </si>
  <si>
    <t>Dotacja celowa przekazana dla powiatu na pomoc finansową udzielaną między jst na dofinansowanie własnych zadań inwestycyjnych i zakupów inwestycyjnych - budowa drogi Podłazie</t>
  </si>
  <si>
    <t>Dotacja celowa z budżetu dla powiatu na zadania bieżące- dowóz niepełnosprawnych uczniów do szkół</t>
  </si>
  <si>
    <t>Dotacja celowa z budżetu na finansowanie lub dofinansowanie zadań - zorganizowanie wypoczynku letniego dla dzieci z rodzin, w których występuje problem alkoholowy</t>
  </si>
  <si>
    <t>wyłoniona w drodze konkursu</t>
  </si>
  <si>
    <t>Dotacja celowa z budżetu na finansowanie lub dofinansowanie zadań - na zadania z zakresu kultury fizycznej i sportu</t>
  </si>
  <si>
    <t>Rolnictwo i Łowiectwo</t>
  </si>
  <si>
    <t>Infrastruktura wodociagowa i sanitacyjna wsi</t>
  </si>
  <si>
    <t>01030</t>
  </si>
  <si>
    <t>Izby rolnicze</t>
  </si>
  <si>
    <t>01095</t>
  </si>
  <si>
    <t>Pozostała działalność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</si>
  <si>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</si>
  <si>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</si>
  <si>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</si>
  <si>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</si>
  <si>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</si>
  <si>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</si>
  <si>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</si>
  <si>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</si>
  <si>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</si>
  <si>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</si>
  <si>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</si>
  <si>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</si>
  <si>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</si>
  <si>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</si>
  <si>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</si>
  <si>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</si>
  <si>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</si>
  <si>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</si>
  <si>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</si>
  <si>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</si>
  <si>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</si>
  <si>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władzy, kontroli i ochrony prawa oraz sądownictwa</t>
  </si>
  <si>
    <t xml:space="preserve">Urzędy naczelnych organów władzy, kontroli i ochrony prawa </t>
  </si>
  <si>
    <t>Bezpieczeństwo publiczne i ochrona przeciwpożarowa</t>
  </si>
  <si>
    <t>Komendy powiatowe Państwowej Straży Pożarnej</t>
  </si>
  <si>
    <t>Ochotnicze straże pożarne</t>
  </si>
  <si>
    <t>Zarządzanie kryzysowe</t>
  </si>
  <si>
    <t>Dochody od osób prawnych, od osób fizycznych i od innych jednostek nieposiadających osobowości prawnej oraz wydatków związanych z ich poborem</t>
  </si>
  <si>
    <t>Pobór podatków, opłat i niepodatkowych należności budżetowych</t>
  </si>
  <si>
    <t>Dotacja celowa przekazana dla powiatu na pomoc finansową udzielaną między jst na dofinansowanie własnych zadań inwestycyjnych i zakupów inwestycyjnych - budowa drogi Zalezianka</t>
  </si>
  <si>
    <t>Obsługa długu publicznego</t>
  </si>
  <si>
    <t>Obsługa papierów wartościowych, kredytów i pożyczek jst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</si>
  <si>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</si>
  <si>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</si>
  <si>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</si>
  <si>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</si>
  <si>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</si>
  <si>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</si>
  <si>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</si>
  <si>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</si>
  <si>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Dokształacanie i doskonalenie nauczycieli</t>
  </si>
  <si>
    <t>Ochrona zdrowia</t>
  </si>
  <si>
    <t>Zwalczanie narkomanii</t>
  </si>
  <si>
    <t>Przeciwdziałanie alkoholizmowi</t>
  </si>
  <si>
    <t>Pomoc społeczne</t>
  </si>
  <si>
    <t>Pomy pomocy społecznej</t>
  </si>
  <si>
    <t>Świadczenia rodzinne oiraz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</si>
  <si>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centum integracji społecznej</t>
  </si>
  <si>
    <t>Zasiłki i pomoc w naturze</t>
  </si>
  <si>
    <t>Dodatki mieszkaniowe</t>
  </si>
  <si>
    <t>Zasiłki stałe</t>
  </si>
  <si>
    <t>Ośrodki Pomocy Społecznej</t>
  </si>
  <si>
    <t>Usługi opiekuńcze i specjalistyczne usługi opiekuńcze</t>
  </si>
  <si>
    <t>Gospodarka komunalna i ochrona środowiska</t>
  </si>
  <si>
    <t>Oczyszczanie miast i wsi</t>
  </si>
  <si>
    <t>Oswietlenie ulic,placów i dróg</t>
  </si>
  <si>
    <t>Kultura i ochrona dziedzictwa narodowego</t>
  </si>
  <si>
    <t>Biblioteka</t>
  </si>
  <si>
    <t xml:space="preserve">Kultura fizyczna i sport </t>
  </si>
  <si>
    <t>Zadania z zakresu kultury fizycznej i sportu</t>
  </si>
  <si>
    <t>020</t>
  </si>
  <si>
    <t>Leśnictwo</t>
  </si>
  <si>
    <t>02001</t>
  </si>
  <si>
    <t>Gospodarka leśna</t>
  </si>
  <si>
    <t>0490</t>
  </si>
  <si>
    <t>Wpływy i innych lokalnych opłat pobieranych przez jst na podstawie odrębnych ustaw</t>
  </si>
  <si>
    <t>60016</t>
  </si>
  <si>
    <t>0690</t>
  </si>
  <si>
    <t>Wpływy z różnych opłat</t>
  </si>
  <si>
    <t>60095</t>
  </si>
  <si>
    <t>6298</t>
  </si>
  <si>
    <t>Środki na dofinansowanie własnych inwestycji gmin pozyskane z innych źródeł</t>
  </si>
  <si>
    <t>700</t>
  </si>
  <si>
    <t>0470</t>
  </si>
  <si>
    <t>Wpływy z opłat za zarząd, użytkowanie i użytkowanie wieczyste nieruchomości</t>
  </si>
  <si>
    <t>0750</t>
  </si>
  <si>
    <t>Dochody z najmu i dzierżawy składników majątkowych Skarbu Państwa, jst lub innych jednostek zaliczanych do sektora finansów publicznych oraz innych umów o podobnym charakterze</t>
  </si>
  <si>
    <t>Administracja Publiczna</t>
  </si>
  <si>
    <t>2010</t>
  </si>
  <si>
    <t>Dotacje celowe przekazane z budżetu państwa na realizację zadań bieżących z zakresu administracji rządowej oraz innych zadań zleconych gminom ustawami</t>
  </si>
  <si>
    <t>2360</t>
  </si>
  <si>
    <t>Dochody jst związane z realizacją zadań z zakresu administracji rządowej oraz innych zadań zleconych ustawami</t>
  </si>
  <si>
    <t>0920</t>
  </si>
  <si>
    <t>Pozostałe odsetki</t>
  </si>
  <si>
    <t>Urzędy naczelnych organów władzy państwowej, kontroli i ochrony prawa oraz sądownictwa</t>
  </si>
  <si>
    <t>Urzędy naczelnych organów władzy państwowej, kontroli i ochrony prawa</t>
  </si>
  <si>
    <t>Dochody od osób prawnych,fizycznych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</si>
  <si>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</si>
  <si>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</si>
  <si>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</si>
  <si>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leśnego,podatku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</si>
  <si>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</si>
  <si>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</si>
  <si>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</si>
  <si>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</si>
  <si>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</si>
  <si>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</si>
  <si>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</si>
  <si>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transportu</t>
  </si>
  <si>
    <t>0910</t>
  </si>
  <si>
    <t>Odsetki od nieterminowych wpłat z tytułu podatków i opłat</t>
  </si>
  <si>
    <t>Wpływy z podatku rolnego, leśnego,podatku od spadków i darowizn,podatku od czynności cywilnoprawnych oraz podatków i opłat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</si>
  <si>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</si>
  <si>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</si>
  <si>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</si>
  <si>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</si>
  <si>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</si>
  <si>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</si>
  <si>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</si>
  <si>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</si>
  <si>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</si>
  <si>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</si>
  <si>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</si>
  <si>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</si>
  <si>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</si>
  <si>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</si>
  <si>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</si>
  <si>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</si>
  <si>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</si>
  <si>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Udziały gmin w podatkach stanowiących dochody budżetu państwa</t>
  </si>
  <si>
    <t>0010</t>
  </si>
  <si>
    <t>Podatek dochodowy od osób fizycznych</t>
  </si>
  <si>
    <t>0020</t>
  </si>
  <si>
    <t>Podatek dochodowy od osób prawnych</t>
  </si>
  <si>
    <t>Część oświatowa subwencji ogólnej dla gmin</t>
  </si>
  <si>
    <t>2920</t>
  </si>
  <si>
    <t>Subwencje ogólne z budżetu państwa</t>
  </si>
  <si>
    <t>Część wyrównawcza subwencji ogólnej dla gmin</t>
  </si>
  <si>
    <t>Część równoważąca subwencji ogólnej dla gmin</t>
  </si>
  <si>
    <t>0830</t>
  </si>
  <si>
    <t>Wpływy z usług</t>
  </si>
  <si>
    <t>Lecznictwo ambulatoryjne</t>
  </si>
  <si>
    <t>Pomoc Społeczna</t>
  </si>
  <si>
    <t>Świadczenia rodzinne , świadczeniaz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</si>
  <si>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</si>
  <si>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</si>
  <si>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Dotacje celowe przekazane z budżetu państwa na realizację własnych zadań bieżących gminy</t>
  </si>
  <si>
    <t>Zasiłki i pomoc w naturze oraz składki na ubezpieczenia emerytalne i rentowe</t>
  </si>
  <si>
    <t>Ośrodki pomocy społecznej</t>
  </si>
  <si>
    <t>2023</t>
  </si>
  <si>
    <t>Dotacje celowe otrzymane z budżetu państwa na zadania bieżące realizowane przez gminę na podstawie porozumień z organami administracji rządowej</t>
  </si>
  <si>
    <t>Budowa kanalizacji Łączna -Gózd          2009- 2013</t>
  </si>
  <si>
    <t>Urząd Gminy</t>
  </si>
  <si>
    <t>Budowa kanalizacji Występa, Zalezianka, Jaśle, Stawik                2009-2013</t>
  </si>
  <si>
    <t>Budowa drogi Osełków-Stawik-Jaśle 2009-2013</t>
  </si>
  <si>
    <t>Budowa  chodnika oraz przebud. parkingu w centrum msc Kamionki           2008-2011</t>
  </si>
  <si>
    <t>Budowa garażu OSP  2005-2013</t>
  </si>
  <si>
    <t>Budowa infrastruktury społeczeństwa informacyjnego           2010-2012</t>
  </si>
  <si>
    <t>Planowane wydatki budżetowe na realizację zadań programu w latach 2010 - 2012</t>
  </si>
  <si>
    <t xml:space="preserve">Program:  Regionalny Program Operacyjny Województwa Świętokrzyskiego       </t>
  </si>
  <si>
    <t>2002-2012</t>
  </si>
  <si>
    <t>Priorytet:Wzrost jakości infrastruktury społecznej oraz inwestycje w dziedzictwo kulturowe, turystykę i sport</t>
  </si>
  <si>
    <t>Działanie:5.2 Podniesienie jakości usług publicznych poprzez wspieranie placówek edukacyjnych i kulturalnych</t>
  </si>
  <si>
    <t>Projekt:Budowa kompleksu oświatowego w Kamionkach</t>
  </si>
  <si>
    <t>2010-2012</t>
  </si>
  <si>
    <t>Priorytet:Wsparcie innowacyjności,budowa społeczeństwa informacyjnego oraz wzrost potencjału inwestycyjnego regionu</t>
  </si>
  <si>
    <t>Działanie:2 .2. Budowa infrastruktury społeczeństwa informacyjnego</t>
  </si>
  <si>
    <t>Projekt: "e-świętokrzyskie Rozbudowa Infrastruktury Informatycznej jst"</t>
  </si>
  <si>
    <t xml:space="preserve">Program: Program Rozwoju Obszarów Wiejskich       </t>
  </si>
  <si>
    <t>2008-2010</t>
  </si>
  <si>
    <t>Priorytet:Jakość życia na obszarach wiejskich i różnicowanie gospodarstw wiejskich</t>
  </si>
  <si>
    <t>Działanie:3.4. Odnowa i rozwój wsi</t>
  </si>
  <si>
    <t>Projekt: Budowa i modernizacja chodnika oraz przebudowa parkingu w centrum miejscowości Kamionki</t>
  </si>
  <si>
    <t>Budowa kompleksu oświatowego w Kamionkach                    2002-2011</t>
  </si>
  <si>
    <t>Dotacja celowa przekazana dla powiatu na pomoc finansową udzielaną między jst na dofinansowanie własnych zadań inwestycyjnych i zakupów inwestycyjnych - budowa drogi Czerwona Górka- Jęgrzna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</si>
</sst>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7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9"/>
      <name val="Arial CE"/>
      <family val="0"/>
    </font>
    <font>
      <i/>
      <sz val="9"/>
      <name val="Arial CE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Times New Roman CE"/>
      <family val="0"/>
    </font>
    <font>
      <b/>
      <sz val="8"/>
      <name val="Arial CE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2" fillId="2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0" fillId="24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24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24" borderId="16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17" xfId="0" applyFont="1" applyBorder="1" applyAlignment="1" quotePrefix="1">
      <alignment/>
    </xf>
    <xf numFmtId="0" fontId="29" fillId="0" borderId="16" xfId="0" applyFont="1" applyBorder="1" applyAlignment="1">
      <alignment/>
    </xf>
    <xf numFmtId="0" fontId="29" fillId="0" borderId="16" xfId="0" applyFont="1" applyBorder="1" applyAlignment="1" quotePrefix="1">
      <alignment/>
    </xf>
    <xf numFmtId="0" fontId="30" fillId="0" borderId="0" xfId="0" applyFont="1" applyAlignment="1">
      <alignment/>
    </xf>
    <xf numFmtId="0" fontId="29" fillId="0" borderId="14" xfId="0" applyFont="1" applyBorder="1" applyAlignment="1">
      <alignment/>
    </xf>
    <xf numFmtId="0" fontId="30" fillId="0" borderId="17" xfId="0" applyFont="1" applyBorder="1" applyAlignment="1" quotePrefix="1">
      <alignment/>
    </xf>
    <xf numFmtId="0" fontId="30" fillId="0" borderId="17" xfId="0" applyFont="1" applyBorder="1" applyAlignment="1" quotePrefix="1">
      <alignment wrapText="1"/>
    </xf>
    <xf numFmtId="0" fontId="30" fillId="0" borderId="16" xfId="0" applyFont="1" applyBorder="1" applyAlignment="1" quotePrefix="1">
      <alignment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3" fontId="16" fillId="0" borderId="15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5" xfId="0" applyFont="1" applyBorder="1" applyAlignment="1">
      <alignment vertical="center"/>
    </xf>
    <xf numFmtId="4" fontId="8" fillId="0" borderId="11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/>
    </xf>
    <xf numFmtId="0" fontId="8" fillId="0" borderId="18" xfId="0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10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16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6" fillId="0" borderId="12" xfId="0" applyFont="1" applyBorder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 vertical="center" indent="2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2"/>
    </xf>
    <xf numFmtId="0" fontId="6" fillId="0" borderId="16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25" fillId="24" borderId="16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3" fillId="0" borderId="12" xfId="0" applyNumberFormat="1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3" fontId="35" fillId="0" borderId="10" xfId="0" applyNumberFormat="1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1" fontId="35" fillId="0" borderId="11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3" fontId="35" fillId="0" borderId="12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/>
    </xf>
    <xf numFmtId="3" fontId="44" fillId="0" borderId="12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0" fontId="43" fillId="0" borderId="18" xfId="0" applyFont="1" applyBorder="1" applyAlignment="1">
      <alignment vertical="top" wrapText="1"/>
    </xf>
    <xf numFmtId="3" fontId="43" fillId="0" borderId="18" xfId="0" applyNumberFormat="1" applyFont="1" applyBorder="1" applyAlignment="1">
      <alignment vertical="center" wrapText="1"/>
    </xf>
    <xf numFmtId="3" fontId="44" fillId="0" borderId="18" xfId="0" applyNumberFormat="1" applyFont="1" applyBorder="1" applyAlignment="1">
      <alignment vertical="center" wrapText="1"/>
    </xf>
    <xf numFmtId="3" fontId="43" fillId="0" borderId="18" xfId="0" applyNumberFormat="1" applyFont="1" applyBorder="1" applyAlignment="1">
      <alignment vertical="center"/>
    </xf>
    <xf numFmtId="0" fontId="35" fillId="0" borderId="18" xfId="0" applyFont="1" applyBorder="1" applyAlignment="1">
      <alignment vertical="top" wrapText="1"/>
    </xf>
    <xf numFmtId="3" fontId="35" fillId="0" borderId="18" xfId="0" applyNumberFormat="1" applyFont="1" applyBorder="1" applyAlignment="1">
      <alignment vertical="center" wrapText="1"/>
    </xf>
    <xf numFmtId="3" fontId="45" fillId="0" borderId="18" xfId="0" applyNumberFormat="1" applyFont="1" applyBorder="1" applyAlignment="1">
      <alignment vertical="center" wrapText="1"/>
    </xf>
    <xf numFmtId="3" fontId="35" fillId="0" borderId="18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 wrapText="1"/>
    </xf>
    <xf numFmtId="3" fontId="35" fillId="0" borderId="11" xfId="0" applyNumberFormat="1" applyFont="1" applyBorder="1" applyAlignment="1">
      <alignment vertical="center"/>
    </xf>
    <xf numFmtId="0" fontId="45" fillId="0" borderId="18" xfId="0" applyFont="1" applyBorder="1" applyAlignment="1">
      <alignment vertical="top" wrapText="1"/>
    </xf>
    <xf numFmtId="3" fontId="45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5" fillId="0" borderId="11" xfId="0" applyNumberFormat="1" applyFont="1" applyBorder="1" applyAlignment="1">
      <alignment horizontal="right" vertical="top" wrapText="1"/>
    </xf>
    <xf numFmtId="49" fontId="43" fillId="0" borderId="12" xfId="0" applyNumberFormat="1" applyFont="1" applyBorder="1" applyAlignment="1">
      <alignment horizontal="right" vertical="top" wrapText="1"/>
    </xf>
    <xf numFmtId="49" fontId="35" fillId="0" borderId="12" xfId="0" applyNumberFormat="1" applyFont="1" applyBorder="1" applyAlignment="1">
      <alignment horizontal="right" vertical="top" wrapText="1"/>
    </xf>
    <xf numFmtId="3" fontId="16" fillId="0" borderId="11" xfId="0" applyNumberFormat="1" applyFont="1" applyBorder="1" applyAlignment="1">
      <alignment vertical="top" wrapText="1"/>
    </xf>
    <xf numFmtId="3" fontId="16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29" fillId="0" borderId="17" xfId="0" applyNumberFormat="1" applyFont="1" applyBorder="1" applyAlignment="1">
      <alignment wrapText="1"/>
    </xf>
    <xf numFmtId="0" fontId="29" fillId="0" borderId="17" xfId="0" applyFont="1" applyBorder="1" applyAlignment="1">
      <alignment wrapText="1"/>
    </xf>
    <xf numFmtId="3" fontId="29" fillId="0" borderId="16" xfId="0" applyNumberFormat="1" applyFont="1" applyBorder="1" applyAlignment="1">
      <alignment wrapText="1"/>
    </xf>
    <xf numFmtId="0" fontId="29" fillId="0" borderId="16" xfId="0" applyFont="1" applyBorder="1" applyAlignment="1">
      <alignment wrapText="1"/>
    </xf>
    <xf numFmtId="3" fontId="47" fillId="0" borderId="17" xfId="0" applyNumberFormat="1" applyFont="1" applyBorder="1" applyAlignment="1">
      <alignment wrapText="1"/>
    </xf>
    <xf numFmtId="2" fontId="15" fillId="0" borderId="15" xfId="0" applyNumberFormat="1" applyFont="1" applyBorder="1" applyAlignment="1">
      <alignment/>
    </xf>
    <xf numFmtId="2" fontId="15" fillId="0" borderId="15" xfId="0" applyNumberFormat="1" applyFont="1" applyBorder="1" applyAlignment="1">
      <alignment wrapText="1"/>
    </xf>
    <xf numFmtId="2" fontId="15" fillId="0" borderId="12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2" fontId="15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30" fillId="0" borderId="0" xfId="0" applyFont="1" applyAlignment="1">
      <alignment horizontal="center" wrapText="1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2" fontId="4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4" fontId="7" fillId="30" borderId="10" xfId="0" applyNumberFormat="1" applyFont="1" applyFill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30" fillId="0" borderId="14" xfId="0" applyFont="1" applyBorder="1" applyAlignment="1">
      <alignment/>
    </xf>
    <xf numFmtId="0" fontId="30" fillId="0" borderId="17" xfId="0" applyFont="1" applyBorder="1" applyAlignment="1">
      <alignment/>
    </xf>
    <xf numFmtId="3" fontId="30" fillId="0" borderId="17" xfId="0" applyNumberFormat="1" applyFont="1" applyBorder="1" applyAlignment="1">
      <alignment/>
    </xf>
    <xf numFmtId="3" fontId="49" fillId="0" borderId="17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0" fontId="30" fillId="0" borderId="16" xfId="0" applyFont="1" applyBorder="1" applyAlignment="1">
      <alignment/>
    </xf>
    <xf numFmtId="3" fontId="30" fillId="0" borderId="16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14" xfId="0" applyFont="1" applyBorder="1" applyAlignment="1">
      <alignment/>
    </xf>
    <xf numFmtId="0" fontId="31" fillId="0" borderId="14" xfId="0" applyFont="1" applyBorder="1" applyAlignment="1">
      <alignment wrapText="1"/>
    </xf>
    <xf numFmtId="3" fontId="50" fillId="0" borderId="14" xfId="0" applyNumberFormat="1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 wrapText="1"/>
    </xf>
    <xf numFmtId="0" fontId="31" fillId="0" borderId="17" xfId="0" applyFont="1" applyBorder="1" applyAlignment="1" quotePrefix="1">
      <alignment/>
    </xf>
    <xf numFmtId="3" fontId="31" fillId="0" borderId="17" xfId="0" applyNumberFormat="1" applyFont="1" applyBorder="1" applyAlignment="1">
      <alignment/>
    </xf>
    <xf numFmtId="0" fontId="31" fillId="0" borderId="17" xfId="0" applyFont="1" applyBorder="1" applyAlignment="1" quotePrefix="1">
      <alignment wrapText="1"/>
    </xf>
    <xf numFmtId="3" fontId="50" fillId="0" borderId="17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right" vertical="center" wrapText="1"/>
    </xf>
    <xf numFmtId="3" fontId="16" fillId="0" borderId="12" xfId="0" applyNumberFormat="1" applyFont="1" applyBorder="1" applyAlignment="1">
      <alignment vertical="top" wrapText="1"/>
    </xf>
    <xf numFmtId="3" fontId="16" fillId="0" borderId="12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 wrapText="1"/>
    </xf>
    <xf numFmtId="3" fontId="16" fillId="0" borderId="13" xfId="0" applyNumberFormat="1" applyFont="1" applyBorder="1" applyAlignment="1">
      <alignment vertical="top"/>
    </xf>
    <xf numFmtId="3" fontId="19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15" fillId="0" borderId="15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1" fontId="15" fillId="0" borderId="15" xfId="0" applyNumberFormat="1" applyFont="1" applyBorder="1" applyAlignment="1">
      <alignment/>
    </xf>
    <xf numFmtId="1" fontId="15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42" fillId="24" borderId="19" xfId="0" applyFont="1" applyFill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/>
    </xf>
    <xf numFmtId="0" fontId="42" fillId="24" borderId="21" xfId="0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 wrapText="1"/>
    </xf>
    <xf numFmtId="0" fontId="48" fillId="24" borderId="17" xfId="0" applyFont="1" applyFill="1" applyBorder="1" applyAlignment="1">
      <alignment horizontal="center" vertical="center" wrapText="1"/>
    </xf>
    <xf numFmtId="0" fontId="48" fillId="24" borderId="16" xfId="0" applyFont="1" applyFill="1" applyBorder="1" applyAlignment="1">
      <alignment horizontal="center" vertical="center" wrapText="1"/>
    </xf>
    <xf numFmtId="0" fontId="48" fillId="24" borderId="20" xfId="0" applyFont="1" applyFill="1" applyBorder="1" applyAlignment="1">
      <alignment horizontal="center" vertical="center" wrapText="1"/>
    </xf>
    <xf numFmtId="0" fontId="48" fillId="24" borderId="21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27" xfId="0" applyFont="1" applyBorder="1" applyAlignment="1">
      <alignment horizontal="left"/>
    </xf>
    <xf numFmtId="2" fontId="46" fillId="0" borderId="25" xfId="0" applyNumberFormat="1" applyFont="1" applyBorder="1" applyAlignment="1">
      <alignment horizontal="left"/>
    </xf>
    <xf numFmtId="2" fontId="46" fillId="0" borderId="26" xfId="0" applyNumberFormat="1" applyFont="1" applyBorder="1" applyAlignment="1">
      <alignment horizontal="left"/>
    </xf>
    <xf numFmtId="2" fontId="46" fillId="0" borderId="27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95.25390625" style="0" customWidth="1"/>
    <col min="5" max="5" width="12.375" style="0" customWidth="1"/>
    <col min="6" max="6" width="11.125" style="0" customWidth="1"/>
  </cols>
  <sheetData>
    <row r="1" spans="1:6" ht="18">
      <c r="A1" s="278" t="s">
        <v>66</v>
      </c>
      <c r="B1" s="278"/>
      <c r="C1" s="278"/>
      <c r="D1" s="278"/>
      <c r="E1" s="278"/>
      <c r="F1" s="278"/>
    </row>
    <row r="2" spans="2:4" ht="3" customHeight="1">
      <c r="B2" s="2"/>
      <c r="C2" s="2"/>
      <c r="D2" s="2"/>
    </row>
    <row r="3" ht="12.75" hidden="1"/>
    <row r="4" spans="1:6" ht="26.2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40</v>
      </c>
      <c r="F4" s="28" t="s">
        <v>41</v>
      </c>
    </row>
    <row r="5" spans="1:6" ht="12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15" customHeight="1">
      <c r="A6" s="265" t="s">
        <v>263</v>
      </c>
      <c r="B6" s="266"/>
      <c r="C6" s="213"/>
      <c r="D6" s="213" t="s">
        <v>264</v>
      </c>
      <c r="E6" s="267">
        <f>SUM(E7)</f>
        <v>800</v>
      </c>
      <c r="F6" s="35"/>
    </row>
    <row r="7" spans="1:6" ht="14.25" customHeight="1">
      <c r="A7" s="265"/>
      <c r="B7" s="266" t="s">
        <v>265</v>
      </c>
      <c r="C7" s="213"/>
      <c r="D7" s="213" t="s">
        <v>266</v>
      </c>
      <c r="E7" s="267">
        <f>SUM(E8)</f>
        <v>800</v>
      </c>
      <c r="F7" s="35"/>
    </row>
    <row r="8" spans="1:6" ht="14.25" customHeight="1">
      <c r="A8" s="268"/>
      <c r="B8" s="269"/>
      <c r="C8" s="270" t="s">
        <v>267</v>
      </c>
      <c r="D8" s="142" t="s">
        <v>268</v>
      </c>
      <c r="E8" s="271">
        <v>800</v>
      </c>
      <c r="F8" s="7"/>
    </row>
    <row r="9" spans="1:6" ht="15" customHeight="1">
      <c r="A9" s="265" t="s">
        <v>207</v>
      </c>
      <c r="B9" s="266"/>
      <c r="C9" s="213"/>
      <c r="D9" s="214" t="s">
        <v>208</v>
      </c>
      <c r="E9" s="267">
        <f>SUM(E10+E12)</f>
        <v>2600</v>
      </c>
      <c r="F9" s="267">
        <f>SUM(F10+F12)</f>
        <v>277000</v>
      </c>
    </row>
    <row r="10" spans="1:6" s="26" customFormat="1" ht="13.5" customHeight="1">
      <c r="A10" s="265"/>
      <c r="B10" s="266" t="s">
        <v>269</v>
      </c>
      <c r="C10" s="213"/>
      <c r="D10" s="214" t="s">
        <v>213</v>
      </c>
      <c r="E10" s="267">
        <f>SUM(E11)</f>
        <v>2600</v>
      </c>
      <c r="F10" s="7"/>
    </row>
    <row r="11" spans="1:6" ht="12.75">
      <c r="A11" s="268"/>
      <c r="B11" s="269"/>
      <c r="C11" s="270" t="s">
        <v>270</v>
      </c>
      <c r="D11" s="142" t="s">
        <v>271</v>
      </c>
      <c r="E11" s="271">
        <v>2600</v>
      </c>
      <c r="F11" s="7"/>
    </row>
    <row r="12" spans="1:6" ht="12.75">
      <c r="A12" s="268"/>
      <c r="B12" s="266" t="s">
        <v>272</v>
      </c>
      <c r="C12" s="213"/>
      <c r="D12" s="214" t="s">
        <v>202</v>
      </c>
      <c r="E12" s="267">
        <f>SUM(E13)</f>
        <v>0</v>
      </c>
      <c r="F12" s="267">
        <f>SUM(F13)</f>
        <v>277000</v>
      </c>
    </row>
    <row r="13" spans="1:6" ht="13.5" customHeight="1">
      <c r="A13" s="268"/>
      <c r="B13" s="269"/>
      <c r="C13" s="270" t="s">
        <v>273</v>
      </c>
      <c r="D13" s="142" t="s">
        <v>274</v>
      </c>
      <c r="E13" s="271"/>
      <c r="F13" s="271">
        <v>277000</v>
      </c>
    </row>
    <row r="14" spans="1:6" ht="12.75">
      <c r="A14" s="265" t="s">
        <v>275</v>
      </c>
      <c r="B14" s="266"/>
      <c r="C14" s="213"/>
      <c r="D14" s="214" t="s">
        <v>214</v>
      </c>
      <c r="E14" s="267">
        <f>SUM(E15)</f>
        <v>53700</v>
      </c>
      <c r="F14" s="35"/>
    </row>
    <row r="15" spans="1:6" ht="12.75">
      <c r="A15" s="143"/>
      <c r="B15" s="272">
        <v>70005</v>
      </c>
      <c r="C15" s="214"/>
      <c r="D15" s="214" t="s">
        <v>215</v>
      </c>
      <c r="E15" s="267">
        <f>SUM(E16:E17)</f>
        <v>53700</v>
      </c>
      <c r="F15" s="35"/>
    </row>
    <row r="16" spans="1:6" ht="15" customHeight="1">
      <c r="A16" s="144"/>
      <c r="B16" s="273"/>
      <c r="C16" s="270" t="s">
        <v>276</v>
      </c>
      <c r="D16" s="142" t="s">
        <v>277</v>
      </c>
      <c r="E16" s="271">
        <v>4700</v>
      </c>
      <c r="F16" s="7"/>
    </row>
    <row r="17" spans="1:6" ht="26.25" customHeight="1">
      <c r="A17" s="144"/>
      <c r="B17" s="273"/>
      <c r="C17" s="270" t="s">
        <v>278</v>
      </c>
      <c r="D17" s="142" t="s">
        <v>279</v>
      </c>
      <c r="E17" s="271">
        <v>49000</v>
      </c>
      <c r="F17" s="7"/>
    </row>
    <row r="18" spans="1:6" ht="12.75">
      <c r="A18" s="143">
        <v>750</v>
      </c>
      <c r="B18" s="272"/>
      <c r="C18" s="213"/>
      <c r="D18" s="214" t="s">
        <v>280</v>
      </c>
      <c r="E18" s="267">
        <f>SUM(E19+E22)</f>
        <v>65875</v>
      </c>
      <c r="F18" s="267">
        <f>SUM(F19+F22)</f>
        <v>44725</v>
      </c>
    </row>
    <row r="19" spans="1:6" ht="12.75">
      <c r="A19" s="143"/>
      <c r="B19" s="272">
        <v>75011</v>
      </c>
      <c r="C19" s="213"/>
      <c r="D19" s="214" t="s">
        <v>220</v>
      </c>
      <c r="E19" s="267">
        <f>SUM(E20:E21)</f>
        <v>42175</v>
      </c>
      <c r="F19" s="35"/>
    </row>
    <row r="20" spans="1:6" ht="24.75" customHeight="1">
      <c r="A20" s="144"/>
      <c r="B20" s="273"/>
      <c r="C20" s="270" t="s">
        <v>281</v>
      </c>
      <c r="D20" s="142" t="s">
        <v>282</v>
      </c>
      <c r="E20" s="271">
        <v>41775</v>
      </c>
      <c r="F20" s="7"/>
    </row>
    <row r="21" spans="1:6" ht="16.5" customHeight="1">
      <c r="A21" s="144"/>
      <c r="B21" s="273"/>
      <c r="C21" s="270" t="s">
        <v>283</v>
      </c>
      <c r="D21" s="142" t="s">
        <v>284</v>
      </c>
      <c r="E21" s="271">
        <v>400</v>
      </c>
      <c r="F21" s="7"/>
    </row>
    <row r="22" spans="1:6" ht="12.75">
      <c r="A22" s="144"/>
      <c r="B22" s="272">
        <v>75023</v>
      </c>
      <c r="C22" s="213"/>
      <c r="D22" s="214" t="s">
        <v>222</v>
      </c>
      <c r="E22" s="267">
        <f>SUM(E23:E25)</f>
        <v>23700</v>
      </c>
      <c r="F22" s="267">
        <f>SUM(F23:F25)</f>
        <v>44725</v>
      </c>
    </row>
    <row r="23" spans="1:6" ht="26.25" customHeight="1">
      <c r="A23" s="144"/>
      <c r="B23" s="273"/>
      <c r="C23" s="270" t="s">
        <v>278</v>
      </c>
      <c r="D23" s="142" t="s">
        <v>279</v>
      </c>
      <c r="E23" s="271">
        <v>15700</v>
      </c>
      <c r="F23" s="7"/>
    </row>
    <row r="24" spans="1:6" ht="12.75">
      <c r="A24" s="144"/>
      <c r="B24" s="273"/>
      <c r="C24" s="270" t="s">
        <v>285</v>
      </c>
      <c r="D24" s="142" t="s">
        <v>286</v>
      </c>
      <c r="E24" s="271">
        <v>8000</v>
      </c>
      <c r="F24" s="7"/>
    </row>
    <row r="25" spans="1:6" ht="16.5" customHeight="1">
      <c r="A25" s="144"/>
      <c r="B25" s="273"/>
      <c r="C25" s="270" t="s">
        <v>273</v>
      </c>
      <c r="D25" s="142" t="s">
        <v>274</v>
      </c>
      <c r="E25" s="271"/>
      <c r="F25" s="7">
        <v>44725</v>
      </c>
    </row>
    <row r="26" spans="1:6" ht="15" customHeight="1">
      <c r="A26" s="143">
        <v>751</v>
      </c>
      <c r="B26" s="272"/>
      <c r="C26" s="213"/>
      <c r="D26" s="214" t="s">
        <v>287</v>
      </c>
      <c r="E26" s="267">
        <f>SUM(E27)</f>
        <v>876</v>
      </c>
      <c r="F26" s="35"/>
    </row>
    <row r="27" spans="1:6" ht="17.25" customHeight="1">
      <c r="A27" s="143"/>
      <c r="B27" s="214">
        <v>75101</v>
      </c>
      <c r="C27" s="274"/>
      <c r="D27" s="214" t="s">
        <v>288</v>
      </c>
      <c r="E27" s="267">
        <f>SUM(E28)</f>
        <v>876</v>
      </c>
      <c r="F27" s="35"/>
    </row>
    <row r="28" spans="1:6" ht="21" customHeight="1">
      <c r="A28" s="144"/>
      <c r="B28" s="142"/>
      <c r="C28" s="270">
        <v>2010</v>
      </c>
      <c r="D28" s="142" t="s">
        <v>282</v>
      </c>
      <c r="E28" s="271">
        <v>876</v>
      </c>
      <c r="F28" s="7"/>
    </row>
    <row r="29" spans="1:6" ht="32.25" customHeight="1">
      <c r="A29" s="143">
        <v>756</v>
      </c>
      <c r="B29" s="214"/>
      <c r="C29" s="213"/>
      <c r="D29" s="214" t="s">
        <v>289</v>
      </c>
      <c r="E29" s="267">
        <f>SUM(E30+E32+E38+E49+E55)</f>
        <v>2951209</v>
      </c>
      <c r="F29" s="267"/>
    </row>
    <row r="30" spans="1:6" ht="18" customHeight="1">
      <c r="A30" s="144"/>
      <c r="B30" s="214">
        <v>75601</v>
      </c>
      <c r="C30" s="213"/>
      <c r="D30" s="214" t="s">
        <v>290</v>
      </c>
      <c r="E30" s="267">
        <f>SUM(E31)</f>
        <v>1000</v>
      </c>
      <c r="F30" s="267"/>
    </row>
    <row r="31" spans="1:6" ht="18" customHeight="1">
      <c r="A31" s="144"/>
      <c r="B31" s="142"/>
      <c r="C31" s="270" t="s">
        <v>291</v>
      </c>
      <c r="D31" s="142" t="s">
        <v>292</v>
      </c>
      <c r="E31" s="271">
        <v>1000</v>
      </c>
      <c r="F31" s="271"/>
    </row>
    <row r="32" spans="1:6" ht="30" customHeight="1">
      <c r="A32" s="144"/>
      <c r="B32" s="214">
        <v>75615</v>
      </c>
      <c r="C32" s="213"/>
      <c r="D32" s="214" t="s">
        <v>293</v>
      </c>
      <c r="E32" s="267">
        <f>SUM(E33:E37)</f>
        <v>897700</v>
      </c>
      <c r="F32" s="267"/>
    </row>
    <row r="33" spans="1:6" ht="12.75">
      <c r="A33" s="144"/>
      <c r="B33" s="142"/>
      <c r="C33" s="270" t="s">
        <v>294</v>
      </c>
      <c r="D33" s="142" t="s">
        <v>295</v>
      </c>
      <c r="E33" s="271">
        <v>840000</v>
      </c>
      <c r="F33" s="271"/>
    </row>
    <row r="34" spans="1:6" ht="12.75">
      <c r="A34" s="144"/>
      <c r="B34" s="142"/>
      <c r="C34" s="270" t="s">
        <v>296</v>
      </c>
      <c r="D34" s="142" t="s">
        <v>297</v>
      </c>
      <c r="E34" s="271">
        <v>800</v>
      </c>
      <c r="F34" s="271"/>
    </row>
    <row r="35" spans="1:6" ht="12.75">
      <c r="A35" s="144"/>
      <c r="B35" s="142"/>
      <c r="C35" s="270" t="s">
        <v>298</v>
      </c>
      <c r="D35" s="142" t="s">
        <v>299</v>
      </c>
      <c r="E35" s="271">
        <v>47000</v>
      </c>
      <c r="F35" s="271"/>
    </row>
    <row r="36" spans="1:6" ht="12.75">
      <c r="A36" s="144"/>
      <c r="B36" s="142"/>
      <c r="C36" s="270" t="s">
        <v>300</v>
      </c>
      <c r="D36" s="142" t="s">
        <v>301</v>
      </c>
      <c r="E36" s="271">
        <v>3900</v>
      </c>
      <c r="F36" s="271"/>
    </row>
    <row r="37" spans="1:6" ht="16.5" customHeight="1">
      <c r="A37" s="144"/>
      <c r="B37" s="142"/>
      <c r="C37" s="270" t="s">
        <v>302</v>
      </c>
      <c r="D37" s="142" t="s">
        <v>303</v>
      </c>
      <c r="E37" s="271">
        <v>6000</v>
      </c>
      <c r="F37" s="271"/>
    </row>
    <row r="38" spans="1:6" ht="27" customHeight="1">
      <c r="A38" s="144"/>
      <c r="B38" s="214">
        <v>75616</v>
      </c>
      <c r="C38" s="213"/>
      <c r="D38" s="214" t="s">
        <v>304</v>
      </c>
      <c r="E38" s="267">
        <f>SUM(E39:E48)</f>
        <v>356800</v>
      </c>
      <c r="F38" s="267"/>
    </row>
    <row r="39" spans="1:6" ht="12.75">
      <c r="A39" s="144"/>
      <c r="B39" s="142"/>
      <c r="C39" s="270" t="s">
        <v>294</v>
      </c>
      <c r="D39" s="142" t="s">
        <v>295</v>
      </c>
      <c r="E39" s="271">
        <v>150000</v>
      </c>
      <c r="F39" s="271"/>
    </row>
    <row r="40" spans="1:6" ht="12.75">
      <c r="A40" s="144"/>
      <c r="B40" s="142"/>
      <c r="C40" s="270" t="s">
        <v>296</v>
      </c>
      <c r="D40" s="142" t="s">
        <v>297</v>
      </c>
      <c r="E40" s="271">
        <v>100000</v>
      </c>
      <c r="F40" s="271"/>
    </row>
    <row r="41" spans="1:6" ht="12.75">
      <c r="A41" s="144"/>
      <c r="B41" s="142"/>
      <c r="C41" s="270" t="s">
        <v>298</v>
      </c>
      <c r="D41" s="142" t="s">
        <v>299</v>
      </c>
      <c r="E41" s="271">
        <v>9000</v>
      </c>
      <c r="F41" s="271"/>
    </row>
    <row r="42" spans="1:6" ht="12.75">
      <c r="A42" s="144"/>
      <c r="B42" s="142"/>
      <c r="C42" s="270" t="s">
        <v>300</v>
      </c>
      <c r="D42" s="142" t="s">
        <v>301</v>
      </c>
      <c r="E42" s="271">
        <v>60000</v>
      </c>
      <c r="F42" s="271"/>
    </row>
    <row r="43" spans="1:6" ht="12.75">
      <c r="A43" s="144"/>
      <c r="B43" s="142"/>
      <c r="C43" s="270" t="s">
        <v>305</v>
      </c>
      <c r="D43" s="142" t="s">
        <v>306</v>
      </c>
      <c r="E43" s="271">
        <v>4000</v>
      </c>
      <c r="F43" s="271"/>
    </row>
    <row r="44" spans="1:6" ht="12.75">
      <c r="A44" s="144"/>
      <c r="B44" s="142"/>
      <c r="C44" s="270" t="s">
        <v>307</v>
      </c>
      <c r="D44" s="142" t="s">
        <v>308</v>
      </c>
      <c r="E44" s="271">
        <v>100</v>
      </c>
      <c r="F44" s="271"/>
    </row>
    <row r="45" spans="1:6" ht="12.75">
      <c r="A45" s="144"/>
      <c r="B45" s="142"/>
      <c r="C45" s="270" t="s">
        <v>309</v>
      </c>
      <c r="D45" s="142" t="s">
        <v>310</v>
      </c>
      <c r="E45" s="271">
        <v>100</v>
      </c>
      <c r="F45" s="271"/>
    </row>
    <row r="46" spans="1:6" ht="12.75">
      <c r="A46" s="144"/>
      <c r="B46" s="142"/>
      <c r="C46" s="270" t="s">
        <v>311</v>
      </c>
      <c r="D46" s="142" t="s">
        <v>312</v>
      </c>
      <c r="E46" s="271">
        <v>30000</v>
      </c>
      <c r="F46" s="271"/>
    </row>
    <row r="47" spans="1:6" ht="12.75">
      <c r="A47" s="144"/>
      <c r="B47" s="142"/>
      <c r="C47" s="270" t="s">
        <v>270</v>
      </c>
      <c r="D47" s="142" t="s">
        <v>271</v>
      </c>
      <c r="E47" s="271">
        <v>600</v>
      </c>
      <c r="F47" s="271"/>
    </row>
    <row r="48" spans="1:6" ht="15.75" customHeight="1">
      <c r="A48" s="144"/>
      <c r="B48" s="142"/>
      <c r="C48" s="270" t="s">
        <v>302</v>
      </c>
      <c r="D48" s="142" t="s">
        <v>303</v>
      </c>
      <c r="E48" s="271">
        <v>3000</v>
      </c>
      <c r="F48" s="271"/>
    </row>
    <row r="49" spans="1:6" ht="26.25" customHeight="1">
      <c r="A49" s="144"/>
      <c r="B49" s="214">
        <v>75618</v>
      </c>
      <c r="C49" s="213"/>
      <c r="D49" s="214" t="s">
        <v>313</v>
      </c>
      <c r="E49" s="267">
        <f>SUM(E50:E54)</f>
        <v>350519</v>
      </c>
      <c r="F49" s="271"/>
    </row>
    <row r="50" spans="1:6" ht="12.75">
      <c r="A50" s="144"/>
      <c r="B50" s="142"/>
      <c r="C50" s="270" t="s">
        <v>314</v>
      </c>
      <c r="D50" s="142" t="s">
        <v>315</v>
      </c>
      <c r="E50" s="271">
        <v>1019</v>
      </c>
      <c r="F50" s="271"/>
    </row>
    <row r="51" spans="1:6" ht="12.75">
      <c r="A51" s="144"/>
      <c r="B51" s="142"/>
      <c r="C51" s="270" t="s">
        <v>316</v>
      </c>
      <c r="D51" s="142" t="s">
        <v>317</v>
      </c>
      <c r="E51" s="271">
        <v>15000</v>
      </c>
      <c r="F51" s="271"/>
    </row>
    <row r="52" spans="1:6" ht="12.75">
      <c r="A52" s="144"/>
      <c r="B52" s="142"/>
      <c r="C52" s="270" t="s">
        <v>318</v>
      </c>
      <c r="D52" s="142" t="s">
        <v>319</v>
      </c>
      <c r="E52" s="271">
        <v>286000</v>
      </c>
      <c r="F52" s="7"/>
    </row>
    <row r="53" spans="1:6" ht="17.25" customHeight="1">
      <c r="A53" s="144"/>
      <c r="B53" s="142"/>
      <c r="C53" s="270" t="s">
        <v>320</v>
      </c>
      <c r="D53" s="142" t="s">
        <v>321</v>
      </c>
      <c r="E53" s="271">
        <v>48000</v>
      </c>
      <c r="F53" s="7"/>
    </row>
    <row r="54" spans="1:6" ht="18" customHeight="1">
      <c r="A54" s="144"/>
      <c r="B54" s="142"/>
      <c r="C54" s="270" t="s">
        <v>302</v>
      </c>
      <c r="D54" s="142" t="s">
        <v>303</v>
      </c>
      <c r="E54" s="271">
        <v>500</v>
      </c>
      <c r="F54" s="7"/>
    </row>
    <row r="55" spans="1:6" ht="19.5" customHeight="1">
      <c r="A55" s="144"/>
      <c r="B55" s="214">
        <v>75621</v>
      </c>
      <c r="C55" s="213"/>
      <c r="D55" s="214" t="s">
        <v>322</v>
      </c>
      <c r="E55" s="267">
        <f>SUM(E56:E57)</f>
        <v>1345190</v>
      </c>
      <c r="F55" s="35"/>
    </row>
    <row r="56" spans="1:6" ht="12.75">
      <c r="A56" s="144"/>
      <c r="B56" s="142"/>
      <c r="C56" s="270" t="s">
        <v>323</v>
      </c>
      <c r="D56" s="142" t="s">
        <v>324</v>
      </c>
      <c r="E56" s="271">
        <v>1335190</v>
      </c>
      <c r="F56" s="7"/>
    </row>
    <row r="57" spans="1:6" ht="12.75">
      <c r="A57" s="144"/>
      <c r="B57" s="142"/>
      <c r="C57" s="270" t="s">
        <v>325</v>
      </c>
      <c r="D57" s="142" t="s">
        <v>326</v>
      </c>
      <c r="E57" s="271">
        <v>10000</v>
      </c>
      <c r="F57" s="7"/>
    </row>
    <row r="58" spans="1:6" ht="12.75">
      <c r="A58" s="143">
        <v>758</v>
      </c>
      <c r="B58" s="214"/>
      <c r="C58" s="213"/>
      <c r="D58" s="214" t="s">
        <v>235</v>
      </c>
      <c r="E58" s="267">
        <f>SUM(E59+E61+E63)</f>
        <v>6167805</v>
      </c>
      <c r="F58" s="35"/>
    </row>
    <row r="59" spans="1:6" ht="12.75">
      <c r="A59" s="143"/>
      <c r="B59" s="214">
        <v>75801</v>
      </c>
      <c r="C59" s="213"/>
      <c r="D59" s="214" t="s">
        <v>327</v>
      </c>
      <c r="E59" s="267">
        <f>SUM(E60)</f>
        <v>3761389</v>
      </c>
      <c r="F59" s="35"/>
    </row>
    <row r="60" spans="1:6" ht="12.75">
      <c r="A60" s="144"/>
      <c r="B60" s="142"/>
      <c r="C60" s="270" t="s">
        <v>328</v>
      </c>
      <c r="D60" s="142" t="s">
        <v>329</v>
      </c>
      <c r="E60" s="271">
        <v>3761389</v>
      </c>
      <c r="F60" s="7"/>
    </row>
    <row r="61" spans="1:6" ht="17.25" customHeight="1">
      <c r="A61" s="144"/>
      <c r="B61" s="214">
        <v>75807</v>
      </c>
      <c r="C61" s="213"/>
      <c r="D61" s="214" t="s">
        <v>330</v>
      </c>
      <c r="E61" s="267">
        <f>SUM(E62)</f>
        <v>2222703</v>
      </c>
      <c r="F61" s="35"/>
    </row>
    <row r="62" spans="1:6" ht="12.75">
      <c r="A62" s="144"/>
      <c r="B62" s="142"/>
      <c r="C62" s="270" t="s">
        <v>328</v>
      </c>
      <c r="D62" s="142" t="s">
        <v>329</v>
      </c>
      <c r="E62" s="271">
        <v>2222703</v>
      </c>
      <c r="F62" s="7"/>
    </row>
    <row r="63" spans="1:6" ht="18.75" customHeight="1">
      <c r="A63" s="144"/>
      <c r="B63" s="214">
        <v>75831</v>
      </c>
      <c r="C63" s="213"/>
      <c r="D63" s="214" t="s">
        <v>331</v>
      </c>
      <c r="E63" s="267">
        <f>SUM(E64)</f>
        <v>183713</v>
      </c>
      <c r="F63" s="35"/>
    </row>
    <row r="64" spans="1:6" ht="12.75">
      <c r="A64" s="144"/>
      <c r="B64" s="142"/>
      <c r="C64" s="270" t="s">
        <v>328</v>
      </c>
      <c r="D64" s="142" t="s">
        <v>329</v>
      </c>
      <c r="E64" s="271">
        <v>183713</v>
      </c>
      <c r="F64" s="7"/>
    </row>
    <row r="65" spans="1:6" ht="12.75">
      <c r="A65" s="143">
        <v>801</v>
      </c>
      <c r="B65" s="214"/>
      <c r="C65" s="213"/>
      <c r="D65" s="214" t="s">
        <v>237</v>
      </c>
      <c r="E65" s="267">
        <f>SUM(E66+E69+E71)</f>
        <v>36900</v>
      </c>
      <c r="F65" s="267">
        <f>SUM(F66+F69+F71)</f>
        <v>2200000</v>
      </c>
    </row>
    <row r="66" spans="1:6" ht="12.75">
      <c r="A66" s="143"/>
      <c r="B66" s="214">
        <v>80101</v>
      </c>
      <c r="C66" s="213"/>
      <c r="D66" s="214" t="s">
        <v>238</v>
      </c>
      <c r="E66" s="267">
        <f>SUM(E67:E68)</f>
        <v>28100</v>
      </c>
      <c r="F66" s="35"/>
    </row>
    <row r="67" spans="1:6" ht="23.25" customHeight="1">
      <c r="A67" s="144"/>
      <c r="B67" s="142"/>
      <c r="C67" s="270" t="s">
        <v>278</v>
      </c>
      <c r="D67" s="142" t="s">
        <v>279</v>
      </c>
      <c r="E67" s="271">
        <v>27000</v>
      </c>
      <c r="F67" s="7"/>
    </row>
    <row r="68" spans="1:6" ht="12.75">
      <c r="A68" s="144"/>
      <c r="B68" s="142"/>
      <c r="C68" s="270" t="s">
        <v>285</v>
      </c>
      <c r="D68" s="142" t="s">
        <v>286</v>
      </c>
      <c r="E68" s="271">
        <v>1100</v>
      </c>
      <c r="F68" s="7"/>
    </row>
    <row r="69" spans="1:6" ht="12.75">
      <c r="A69" s="144"/>
      <c r="B69" s="214">
        <v>80104</v>
      </c>
      <c r="C69" s="213"/>
      <c r="D69" s="214" t="s">
        <v>240</v>
      </c>
      <c r="E69" s="267">
        <f>SUM(E70)</f>
        <v>8000</v>
      </c>
      <c r="F69" s="275"/>
    </row>
    <row r="70" spans="1:6" ht="12.75">
      <c r="A70" s="144"/>
      <c r="B70" s="142"/>
      <c r="C70" s="270" t="s">
        <v>332</v>
      </c>
      <c r="D70" s="142" t="s">
        <v>333</v>
      </c>
      <c r="E70" s="271">
        <v>8000</v>
      </c>
      <c r="F70" s="275"/>
    </row>
    <row r="71" spans="1:6" ht="12.75">
      <c r="A71" s="144"/>
      <c r="B71" s="214">
        <v>80110</v>
      </c>
      <c r="C71" s="213"/>
      <c r="D71" s="214" t="s">
        <v>241</v>
      </c>
      <c r="E71" s="267">
        <f>SUM(E72:E73)</f>
        <v>800</v>
      </c>
      <c r="F71" s="267">
        <f>SUM(F72:F73)</f>
        <v>2200000</v>
      </c>
    </row>
    <row r="72" spans="1:6" ht="12.75">
      <c r="A72" s="144"/>
      <c r="B72" s="142"/>
      <c r="C72" s="270" t="s">
        <v>285</v>
      </c>
      <c r="D72" s="142" t="s">
        <v>286</v>
      </c>
      <c r="E72" s="271">
        <v>800</v>
      </c>
      <c r="F72" s="275"/>
    </row>
    <row r="73" spans="1:6" ht="15" customHeight="1">
      <c r="A73" s="144"/>
      <c r="B73" s="142"/>
      <c r="C73" s="270" t="s">
        <v>273</v>
      </c>
      <c r="D73" s="142" t="s">
        <v>274</v>
      </c>
      <c r="E73" s="271"/>
      <c r="F73" s="271">
        <v>2200000</v>
      </c>
    </row>
    <row r="74" spans="1:6" ht="12.75">
      <c r="A74" s="143">
        <v>851</v>
      </c>
      <c r="B74" s="214"/>
      <c r="C74" s="213"/>
      <c r="D74" s="214" t="s">
        <v>244</v>
      </c>
      <c r="E74" s="267">
        <f>SUM(E75)</f>
        <v>1400</v>
      </c>
      <c r="F74" s="275"/>
    </row>
    <row r="75" spans="1:6" ht="12.75">
      <c r="A75" s="143"/>
      <c r="B75" s="214">
        <v>85121</v>
      </c>
      <c r="C75" s="213"/>
      <c r="D75" s="214" t="s">
        <v>334</v>
      </c>
      <c r="E75" s="267">
        <f>SUM(E76)</f>
        <v>1400</v>
      </c>
      <c r="F75" s="275"/>
    </row>
    <row r="76" spans="1:6" ht="34.5" customHeight="1">
      <c r="A76" s="144"/>
      <c r="B76" s="142"/>
      <c r="C76" s="270" t="s">
        <v>278</v>
      </c>
      <c r="D76" s="142" t="s">
        <v>279</v>
      </c>
      <c r="E76" s="271">
        <v>1400</v>
      </c>
      <c r="F76" s="275"/>
    </row>
    <row r="77" spans="1:6" ht="12.75">
      <c r="A77" s="143">
        <v>852</v>
      </c>
      <c r="B77" s="214"/>
      <c r="C77" s="213"/>
      <c r="D77" s="214" t="s">
        <v>335</v>
      </c>
      <c r="E77" s="267">
        <f>SUM(E78+E81+E83+E87+E90+E92+E85)</f>
        <v>2318835</v>
      </c>
      <c r="F77" s="7"/>
    </row>
    <row r="78" spans="1:6" ht="36.75" customHeight="1">
      <c r="A78" s="143"/>
      <c r="B78" s="214">
        <v>85212</v>
      </c>
      <c r="C78" s="213"/>
      <c r="D78" s="214" t="s">
        <v>336</v>
      </c>
      <c r="E78" s="267">
        <f>SUM(E79:E80)</f>
        <v>2021825</v>
      </c>
      <c r="F78" s="7"/>
    </row>
    <row r="79" spans="1:6" ht="25.5" customHeight="1">
      <c r="A79" s="144"/>
      <c r="B79" s="142"/>
      <c r="C79" s="270" t="s">
        <v>281</v>
      </c>
      <c r="D79" s="142" t="s">
        <v>282</v>
      </c>
      <c r="E79" s="271">
        <v>2018625</v>
      </c>
      <c r="F79" s="7"/>
    </row>
    <row r="80" spans="1:6" ht="25.5" customHeight="1">
      <c r="A80" s="144"/>
      <c r="B80" s="142"/>
      <c r="C80" s="270" t="s">
        <v>283</v>
      </c>
      <c r="D80" s="142" t="s">
        <v>284</v>
      </c>
      <c r="E80" s="271">
        <v>3200</v>
      </c>
      <c r="F80" s="7"/>
    </row>
    <row r="81" spans="1:6" ht="39.75" customHeight="1">
      <c r="A81" s="144"/>
      <c r="B81" s="214">
        <v>85213</v>
      </c>
      <c r="C81" s="213"/>
      <c r="D81" s="214" t="s">
        <v>337</v>
      </c>
      <c r="E81" s="267">
        <f>SUM(E82)</f>
        <v>18034</v>
      </c>
      <c r="F81" s="7"/>
    </row>
    <row r="82" spans="1:6" ht="18" customHeight="1">
      <c r="A82" s="144"/>
      <c r="B82" s="142"/>
      <c r="C82" s="270" t="s">
        <v>338</v>
      </c>
      <c r="D82" s="142" t="s">
        <v>339</v>
      </c>
      <c r="E82" s="271">
        <v>18034</v>
      </c>
      <c r="F82" s="7"/>
    </row>
    <row r="83" spans="1:6" ht="21" customHeight="1">
      <c r="A83" s="143"/>
      <c r="B83" s="214">
        <v>85214</v>
      </c>
      <c r="C83" s="213"/>
      <c r="D83" s="214" t="s">
        <v>340</v>
      </c>
      <c r="E83" s="267">
        <f>SUM(E84:E84)</f>
        <v>65234</v>
      </c>
      <c r="F83" s="35"/>
    </row>
    <row r="84" spans="1:6" ht="20.25" customHeight="1">
      <c r="A84" s="144"/>
      <c r="B84" s="142"/>
      <c r="C84" s="270" t="s">
        <v>338</v>
      </c>
      <c r="D84" s="142" t="s">
        <v>339</v>
      </c>
      <c r="E84" s="271">
        <v>65234</v>
      </c>
      <c r="F84" s="7"/>
    </row>
    <row r="85" spans="1:6" ht="12.75">
      <c r="A85" s="144"/>
      <c r="B85" s="214">
        <v>85216</v>
      </c>
      <c r="C85" s="213"/>
      <c r="D85" s="214" t="s">
        <v>253</v>
      </c>
      <c r="E85" s="267">
        <f>SUM(E86)</f>
        <v>118970</v>
      </c>
      <c r="F85" s="35"/>
    </row>
    <row r="86" spans="1:6" ht="18.75" customHeight="1">
      <c r="A86" s="144"/>
      <c r="B86" s="142"/>
      <c r="C86" s="270" t="s">
        <v>338</v>
      </c>
      <c r="D86" s="142" t="s">
        <v>339</v>
      </c>
      <c r="E86" s="271">
        <v>118970</v>
      </c>
      <c r="F86" s="7"/>
    </row>
    <row r="87" spans="1:6" ht="12.75">
      <c r="A87" s="144"/>
      <c r="B87" s="214">
        <v>85219</v>
      </c>
      <c r="C87" s="213"/>
      <c r="D87" s="214" t="s">
        <v>341</v>
      </c>
      <c r="E87" s="267">
        <f>SUM(E88:E89)</f>
        <v>55472</v>
      </c>
      <c r="F87" s="7"/>
    </row>
    <row r="88" spans="1:6" ht="12.75">
      <c r="A88" s="144"/>
      <c r="B88" s="142"/>
      <c r="C88" s="270" t="s">
        <v>285</v>
      </c>
      <c r="D88" s="142" t="s">
        <v>286</v>
      </c>
      <c r="E88" s="271">
        <v>850</v>
      </c>
      <c r="F88" s="7"/>
    </row>
    <row r="89" spans="1:6" ht="15" customHeight="1">
      <c r="A89" s="144"/>
      <c r="B89" s="142"/>
      <c r="C89" s="270" t="s">
        <v>338</v>
      </c>
      <c r="D89" s="142" t="s">
        <v>339</v>
      </c>
      <c r="E89" s="271">
        <v>54622</v>
      </c>
      <c r="F89" s="7"/>
    </row>
    <row r="90" spans="1:6" ht="15" customHeight="1">
      <c r="A90" s="143"/>
      <c r="B90" s="214">
        <v>85228</v>
      </c>
      <c r="C90" s="213"/>
      <c r="D90" s="214" t="s">
        <v>255</v>
      </c>
      <c r="E90" s="267">
        <f>SUM(E91)</f>
        <v>4200</v>
      </c>
      <c r="F90" s="35"/>
    </row>
    <row r="91" spans="1:6" ht="12.75">
      <c r="A91" s="144"/>
      <c r="B91" s="142"/>
      <c r="C91" s="270" t="s">
        <v>332</v>
      </c>
      <c r="D91" s="142" t="s">
        <v>333</v>
      </c>
      <c r="E91" s="271">
        <v>4200</v>
      </c>
      <c r="F91" s="7"/>
    </row>
    <row r="92" spans="1:6" ht="12.75">
      <c r="A92" s="143"/>
      <c r="B92" s="214">
        <v>85295</v>
      </c>
      <c r="C92" s="213"/>
      <c r="D92" s="214" t="s">
        <v>202</v>
      </c>
      <c r="E92" s="267">
        <f>SUM(E93:E93)</f>
        <v>35100</v>
      </c>
      <c r="F92" s="35"/>
    </row>
    <row r="93" spans="1:6" ht="27" customHeight="1">
      <c r="A93" s="143"/>
      <c r="B93" s="214"/>
      <c r="C93" s="276" t="s">
        <v>342</v>
      </c>
      <c r="D93" s="215" t="s">
        <v>343</v>
      </c>
      <c r="E93" s="277">
        <v>35100</v>
      </c>
      <c r="F93" s="35"/>
    </row>
    <row r="94" spans="1:6" ht="12.75">
      <c r="A94" s="279" t="s">
        <v>31</v>
      </c>
      <c r="B94" s="279"/>
      <c r="C94" s="279"/>
      <c r="D94" s="279"/>
      <c r="E94" s="201">
        <f>SUM(E6+E9+E14+E18+E26+E29+E58+E65+E74+E77)</f>
        <v>11600000</v>
      </c>
      <c r="F94" s="201">
        <f>SUM(F6+F9+F14+F18+F26+F29+F58+F65+F74+F77)</f>
        <v>2521725</v>
      </c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  <row r="98" spans="1:4" ht="12.75">
      <c r="A98" s="40"/>
      <c r="B98" s="40"/>
      <c r="C98" s="40"/>
      <c r="D98" s="40"/>
    </row>
    <row r="99" spans="1:4" ht="12.75">
      <c r="A99" s="40"/>
      <c r="B99" s="40"/>
      <c r="C99" s="40"/>
      <c r="D99" s="40"/>
    </row>
    <row r="100" spans="1:4" ht="12.75">
      <c r="A100" s="40"/>
      <c r="B100" s="40"/>
      <c r="C100" s="40"/>
      <c r="D100" s="40"/>
    </row>
  </sheetData>
  <sheetProtection/>
  <mergeCells count="2">
    <mergeCell ref="A1:F1"/>
    <mergeCell ref="A94:D94"/>
  </mergeCells>
  <printOptions horizontalCentered="1"/>
  <pageMargins left="0.49" right="0.37" top="1.6141732283464567" bottom="0.984251968503937" header="0.5118110236220472" footer="0.5118110236220472"/>
  <pageSetup horizontalDpi="600" verticalDpi="600" orientation="landscape" paperSize="9" scale="98" r:id="rId1"/>
  <headerFooter alignWithMargins="0">
    <oddHeader>&amp;R&amp;9Załącznik nr 1
do uchwały Rady Gminy nr XXXIV/4/2010
z dnia 22 stycznia 2010r.</oddHead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:R13"/>
    </sheetView>
  </sheetViews>
  <sheetFormatPr defaultColWidth="9.00390625" defaultRowHeight="12.75"/>
  <cols>
    <col min="1" max="1" width="12.75390625" style="48" customWidth="1"/>
    <col min="2" max="2" width="6.125" style="48" customWidth="1"/>
    <col min="3" max="4" width="6.75390625" style="48" customWidth="1"/>
    <col min="5" max="5" width="2.375" style="48" customWidth="1"/>
    <col min="6" max="6" width="8.875" style="48" customWidth="1"/>
    <col min="7" max="7" width="6.875" style="48" customWidth="1"/>
    <col min="8" max="8" width="11.25390625" style="48" customWidth="1"/>
    <col min="9" max="9" width="9.125" style="48" customWidth="1"/>
    <col min="10" max="10" width="7.00390625" style="48" customWidth="1"/>
    <col min="11" max="11" width="8.625" style="48" customWidth="1"/>
    <col min="12" max="12" width="9.125" style="48" customWidth="1"/>
    <col min="13" max="13" width="7.625" style="48" customWidth="1"/>
    <col min="14" max="14" width="7.00390625" style="48" customWidth="1"/>
    <col min="15" max="15" width="9.625" style="48" customWidth="1"/>
    <col min="16" max="16" width="9.75390625" style="46" customWidth="1"/>
    <col min="17" max="17" width="6.00390625" style="46" customWidth="1"/>
    <col min="18" max="18" width="6.375" style="46" customWidth="1"/>
    <col min="19" max="16384" width="9.125" style="46" customWidth="1"/>
  </cols>
  <sheetData>
    <row r="1" spans="1:18" ht="14.25">
      <c r="A1" s="336" t="s">
        <v>78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9" ht="18.75">
      <c r="A2" s="47"/>
      <c r="B2" s="47"/>
      <c r="C2" s="47"/>
      <c r="D2" s="47"/>
      <c r="E2" s="47"/>
      <c r="F2" s="47"/>
      <c r="G2" s="47"/>
      <c r="H2" s="47"/>
      <c r="I2" s="47"/>
    </row>
    <row r="3" spans="1:18" ht="12.75">
      <c r="A3" s="49"/>
      <c r="B3" s="49"/>
      <c r="C3" s="49"/>
      <c r="D3" s="49"/>
      <c r="E3" s="49"/>
      <c r="F3" s="49"/>
      <c r="G3" s="49"/>
      <c r="R3" s="50" t="s">
        <v>17</v>
      </c>
    </row>
    <row r="4" spans="1:18" s="63" customFormat="1" ht="18.75" customHeight="1">
      <c r="A4" s="337" t="s">
        <v>15</v>
      </c>
      <c r="B4" s="354" t="s">
        <v>1</v>
      </c>
      <c r="C4" s="354" t="s">
        <v>2</v>
      </c>
      <c r="D4" s="337" t="s">
        <v>31</v>
      </c>
      <c r="E4" s="337" t="s">
        <v>3</v>
      </c>
      <c r="F4" s="337" t="s">
        <v>76</v>
      </c>
      <c r="G4" s="343" t="s">
        <v>5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18" s="63" customFormat="1" ht="20.25" customHeight="1">
      <c r="A5" s="338"/>
      <c r="B5" s="355"/>
      <c r="C5" s="355"/>
      <c r="D5" s="338"/>
      <c r="E5" s="338"/>
      <c r="F5" s="338"/>
      <c r="G5" s="337" t="s">
        <v>11</v>
      </c>
      <c r="H5" s="350" t="s">
        <v>5</v>
      </c>
      <c r="I5" s="350"/>
      <c r="J5" s="350"/>
      <c r="K5" s="350"/>
      <c r="L5" s="350"/>
      <c r="M5" s="350"/>
      <c r="N5" s="350"/>
      <c r="O5" s="337" t="s">
        <v>12</v>
      </c>
      <c r="P5" s="357" t="s">
        <v>5</v>
      </c>
      <c r="Q5" s="358"/>
      <c r="R5" s="359"/>
    </row>
    <row r="6" spans="1:18" s="63" customFormat="1" ht="63.75" customHeight="1">
      <c r="A6" s="338"/>
      <c r="B6" s="355"/>
      <c r="C6" s="355"/>
      <c r="D6" s="338"/>
      <c r="E6" s="338"/>
      <c r="F6" s="338"/>
      <c r="G6" s="338"/>
      <c r="H6" s="343" t="s">
        <v>67</v>
      </c>
      <c r="I6" s="345"/>
      <c r="J6" s="337" t="s">
        <v>70</v>
      </c>
      <c r="K6" s="337" t="s">
        <v>71</v>
      </c>
      <c r="L6" s="337" t="s">
        <v>72</v>
      </c>
      <c r="M6" s="337" t="s">
        <v>162</v>
      </c>
      <c r="N6" s="337" t="s">
        <v>30</v>
      </c>
      <c r="O6" s="338"/>
      <c r="P6" s="346" t="s">
        <v>73</v>
      </c>
      <c r="Q6" s="350" t="s">
        <v>79</v>
      </c>
      <c r="R6" s="346" t="s">
        <v>77</v>
      </c>
    </row>
    <row r="7" spans="1:18" s="63" customFormat="1" ht="52.5">
      <c r="A7" s="339"/>
      <c r="B7" s="356"/>
      <c r="C7" s="356"/>
      <c r="D7" s="339"/>
      <c r="E7" s="339"/>
      <c r="F7" s="339"/>
      <c r="G7" s="339"/>
      <c r="H7" s="64" t="s">
        <v>68</v>
      </c>
      <c r="I7" s="65" t="s">
        <v>69</v>
      </c>
      <c r="J7" s="339"/>
      <c r="K7" s="339"/>
      <c r="L7" s="339"/>
      <c r="M7" s="339"/>
      <c r="N7" s="339"/>
      <c r="O7" s="339"/>
      <c r="P7" s="346"/>
      <c r="Q7" s="350"/>
      <c r="R7" s="346"/>
    </row>
    <row r="8" spans="1:18" ht="6" customHeight="1">
      <c r="A8" s="52">
        <v>1</v>
      </c>
      <c r="B8" s="52">
        <v>2</v>
      </c>
      <c r="C8" s="52">
        <v>3</v>
      </c>
      <c r="D8" s="52">
        <v>4</v>
      </c>
      <c r="E8" s="52"/>
      <c r="F8" s="52"/>
      <c r="G8" s="52">
        <v>5</v>
      </c>
      <c r="H8" s="52">
        <v>6</v>
      </c>
      <c r="I8" s="52">
        <v>7</v>
      </c>
      <c r="J8" s="52">
        <v>8</v>
      </c>
      <c r="K8" s="52">
        <v>9</v>
      </c>
      <c r="L8" s="52">
        <v>10</v>
      </c>
      <c r="M8" s="52">
        <v>11</v>
      </c>
      <c r="N8" s="52">
        <v>12</v>
      </c>
      <c r="O8" s="52">
        <v>13</v>
      </c>
      <c r="P8" s="52">
        <v>14</v>
      </c>
      <c r="Q8" s="52">
        <v>15</v>
      </c>
      <c r="R8" s="52">
        <v>16</v>
      </c>
    </row>
    <row r="9" spans="1:18" ht="64.5" customHeight="1">
      <c r="A9" s="340" t="s">
        <v>42</v>
      </c>
      <c r="B9" s="341"/>
      <c r="C9" s="342"/>
      <c r="D9" s="53"/>
      <c r="E9" s="53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7"/>
      <c r="Q9" s="187"/>
      <c r="R9" s="54"/>
    </row>
    <row r="10" spans="1:18" ht="41.25" customHeight="1">
      <c r="A10" s="55" t="s">
        <v>175</v>
      </c>
      <c r="B10" s="122" t="s">
        <v>176</v>
      </c>
      <c r="C10" s="122" t="s">
        <v>177</v>
      </c>
      <c r="D10" s="55"/>
      <c r="E10" s="55"/>
      <c r="F10" s="250">
        <v>604000</v>
      </c>
      <c r="G10" s="250"/>
      <c r="H10" s="250"/>
      <c r="I10" s="250"/>
      <c r="J10" s="250"/>
      <c r="K10" s="250"/>
      <c r="L10" s="250"/>
      <c r="M10" s="250"/>
      <c r="N10" s="250"/>
      <c r="O10" s="250">
        <v>604000</v>
      </c>
      <c r="P10" s="251">
        <v>604000</v>
      </c>
      <c r="Q10" s="188"/>
      <c r="R10" s="56"/>
    </row>
    <row r="11" spans="1:18" ht="57" customHeight="1">
      <c r="A11" s="351" t="s">
        <v>178</v>
      </c>
      <c r="B11" s="352"/>
      <c r="C11" s="353"/>
      <c r="D11" s="55"/>
      <c r="E11" s="55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188"/>
      <c r="Q11" s="188"/>
      <c r="R11" s="56"/>
    </row>
    <row r="12" spans="1:18" ht="25.5">
      <c r="A12" s="57" t="s">
        <v>179</v>
      </c>
      <c r="B12" s="57">
        <v>600</v>
      </c>
      <c r="C12" s="57">
        <v>60014</v>
      </c>
      <c r="D12" s="57"/>
      <c r="E12" s="57"/>
      <c r="F12" s="252">
        <v>532300</v>
      </c>
      <c r="G12" s="252"/>
      <c r="H12" s="252"/>
      <c r="I12" s="252"/>
      <c r="J12" s="252"/>
      <c r="K12" s="252"/>
      <c r="L12" s="252"/>
      <c r="M12" s="252"/>
      <c r="N12" s="252"/>
      <c r="O12" s="252">
        <f>SUM(F12)</f>
        <v>532300</v>
      </c>
      <c r="P12" s="253">
        <f>SUM(F12)</f>
        <v>532300</v>
      </c>
      <c r="Q12" s="189"/>
      <c r="R12" s="58"/>
    </row>
    <row r="13" spans="1:18" s="49" customFormat="1" ht="24.75" customHeight="1">
      <c r="A13" s="347" t="s">
        <v>35</v>
      </c>
      <c r="B13" s="348"/>
      <c r="C13" s="349"/>
      <c r="D13" s="59"/>
      <c r="E13" s="59"/>
      <c r="F13" s="254">
        <f>SUM(F10:F12)</f>
        <v>1136300</v>
      </c>
      <c r="G13" s="254"/>
      <c r="H13" s="254"/>
      <c r="I13" s="254"/>
      <c r="J13" s="254"/>
      <c r="K13" s="254"/>
      <c r="L13" s="254"/>
      <c r="M13" s="254"/>
      <c r="N13" s="254"/>
      <c r="O13" s="254">
        <f>SUM(O10:O12)</f>
        <v>1136300</v>
      </c>
      <c r="P13" s="254">
        <f>SUM(P10:P12)</f>
        <v>1136300</v>
      </c>
      <c r="Q13" s="190"/>
      <c r="R13" s="60"/>
    </row>
  </sheetData>
  <sheetProtection/>
  <mergeCells count="24">
    <mergeCell ref="P5:R5"/>
    <mergeCell ref="G5:G7"/>
    <mergeCell ref="M6:M7"/>
    <mergeCell ref="P6:P7"/>
    <mergeCell ref="Q6:Q7"/>
    <mergeCell ref="A13:C13"/>
    <mergeCell ref="H5:N5"/>
    <mergeCell ref="N6:N7"/>
    <mergeCell ref="H6:I6"/>
    <mergeCell ref="A4:A7"/>
    <mergeCell ref="A11:C11"/>
    <mergeCell ref="B4:B7"/>
    <mergeCell ref="C4:C7"/>
    <mergeCell ref="D4:D7"/>
    <mergeCell ref="A1:R1"/>
    <mergeCell ref="E4:E7"/>
    <mergeCell ref="F4:F7"/>
    <mergeCell ref="A9:C9"/>
    <mergeCell ref="G4:R4"/>
    <mergeCell ref="J6:J7"/>
    <mergeCell ref="K6:K7"/>
    <mergeCell ref="L6:L7"/>
    <mergeCell ref="R6:R7"/>
    <mergeCell ref="O5:O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3
do uchwały Rady Gminy nr  ........
z dnia  ......... 2010r.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:N14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7.25390625" style="0" customWidth="1"/>
    <col min="4" max="4" width="9.375" style="0" customWidth="1"/>
    <col min="5" max="5" width="7.00390625" style="0" customWidth="1"/>
    <col min="6" max="6" width="11.25390625" style="0" customWidth="1"/>
    <col min="7" max="7" width="10.375" style="0" customWidth="1"/>
    <col min="8" max="8" width="9.625" style="0" customWidth="1"/>
    <col min="9" max="9" width="7.75390625" style="0" customWidth="1"/>
    <col min="10" max="10" width="7.25390625" style="0" customWidth="1"/>
    <col min="11" max="11" width="11.375" style="0" customWidth="1"/>
    <col min="12" max="12" width="10.125" style="0" customWidth="1"/>
    <col min="14" max="14" width="9.875" style="0" customWidth="1"/>
  </cols>
  <sheetData>
    <row r="1" spans="1:14" ht="16.5">
      <c r="A1" s="360" t="s">
        <v>87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16.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14</v>
      </c>
    </row>
    <row r="5" spans="1:14" s="46" customFormat="1" ht="15" customHeight="1">
      <c r="A5" s="361" t="s">
        <v>18</v>
      </c>
      <c r="B5" s="361" t="s">
        <v>47</v>
      </c>
      <c r="C5" s="362" t="s">
        <v>1</v>
      </c>
      <c r="D5" s="363" t="s">
        <v>2</v>
      </c>
      <c r="E5" s="362" t="s">
        <v>48</v>
      </c>
      <c r="F5" s="366" t="s">
        <v>53</v>
      </c>
      <c r="G5" s="367"/>
      <c r="H5" s="367"/>
      <c r="I5" s="367"/>
      <c r="J5" s="368"/>
      <c r="K5" s="366" t="s">
        <v>49</v>
      </c>
      <c r="L5" s="367"/>
      <c r="M5" s="368"/>
      <c r="N5" s="362" t="s">
        <v>50</v>
      </c>
    </row>
    <row r="6" spans="1:14" s="46" customFormat="1" ht="25.5" customHeight="1">
      <c r="A6" s="361"/>
      <c r="B6" s="361"/>
      <c r="C6" s="362"/>
      <c r="D6" s="364"/>
      <c r="E6" s="362"/>
      <c r="F6" s="362" t="s">
        <v>51</v>
      </c>
      <c r="G6" s="369" t="s">
        <v>52</v>
      </c>
      <c r="H6" s="372"/>
      <c r="I6" s="372"/>
      <c r="J6" s="370"/>
      <c r="K6" s="362" t="s">
        <v>51</v>
      </c>
      <c r="L6" s="369" t="s">
        <v>55</v>
      </c>
      <c r="M6" s="370"/>
      <c r="N6" s="362"/>
    </row>
    <row r="7" spans="1:14" s="46" customFormat="1" ht="23.25" customHeight="1">
      <c r="A7" s="361"/>
      <c r="B7" s="361"/>
      <c r="C7" s="362"/>
      <c r="D7" s="364"/>
      <c r="E7" s="362"/>
      <c r="F7" s="362"/>
      <c r="G7" s="362" t="s">
        <v>56</v>
      </c>
      <c r="H7" s="362"/>
      <c r="I7" s="337" t="s">
        <v>88</v>
      </c>
      <c r="J7" s="337" t="s">
        <v>57</v>
      </c>
      <c r="K7" s="362"/>
      <c r="L7" s="362" t="s">
        <v>58</v>
      </c>
      <c r="M7" s="280" t="s">
        <v>59</v>
      </c>
      <c r="N7" s="362"/>
    </row>
    <row r="8" spans="1:14" s="46" customFormat="1" ht="35.25" customHeight="1">
      <c r="A8" s="361"/>
      <c r="B8" s="361"/>
      <c r="C8" s="362"/>
      <c r="D8" s="365"/>
      <c r="E8" s="362"/>
      <c r="F8" s="362"/>
      <c r="G8" s="51" t="s">
        <v>60</v>
      </c>
      <c r="H8" s="51" t="s">
        <v>61</v>
      </c>
      <c r="I8" s="339"/>
      <c r="J8" s="339"/>
      <c r="K8" s="362"/>
      <c r="L8" s="362"/>
      <c r="M8" s="280"/>
      <c r="N8" s="362"/>
    </row>
    <row r="9" spans="1:14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11</v>
      </c>
      <c r="M9" s="6">
        <v>12</v>
      </c>
      <c r="N9" s="6">
        <v>13</v>
      </c>
    </row>
    <row r="10" spans="1:15" ht="21.75" customHeight="1">
      <c r="A10" s="14" t="s">
        <v>6</v>
      </c>
      <c r="B10" s="32" t="s">
        <v>180</v>
      </c>
      <c r="C10" s="127">
        <v>400</v>
      </c>
      <c r="D10" s="127">
        <v>40001</v>
      </c>
      <c r="E10" s="128"/>
      <c r="F10" s="255">
        <v>257900</v>
      </c>
      <c r="G10" s="255">
        <v>0</v>
      </c>
      <c r="H10" s="255">
        <v>0</v>
      </c>
      <c r="I10" s="255">
        <v>0</v>
      </c>
      <c r="J10" s="255">
        <v>0</v>
      </c>
      <c r="K10" s="255">
        <v>257800</v>
      </c>
      <c r="L10" s="255">
        <v>0</v>
      </c>
      <c r="M10" s="255">
        <v>0</v>
      </c>
      <c r="N10" s="255">
        <v>100</v>
      </c>
      <c r="O10" s="129"/>
    </row>
    <row r="11" spans="1:15" ht="21.75" customHeight="1">
      <c r="A11" s="14" t="s">
        <v>7</v>
      </c>
      <c r="B11" s="32" t="s">
        <v>181</v>
      </c>
      <c r="C11" s="127">
        <v>400</v>
      </c>
      <c r="D11" s="127">
        <v>40002</v>
      </c>
      <c r="E11" s="128"/>
      <c r="F11" s="255">
        <v>526300</v>
      </c>
      <c r="G11" s="255">
        <v>121500</v>
      </c>
      <c r="H11" s="255">
        <v>8500</v>
      </c>
      <c r="I11" s="255">
        <v>0</v>
      </c>
      <c r="J11" s="255">
        <v>0</v>
      </c>
      <c r="K11" s="255">
        <v>526200</v>
      </c>
      <c r="L11" s="255">
        <v>0</v>
      </c>
      <c r="M11" s="255">
        <v>0</v>
      </c>
      <c r="N11" s="255">
        <v>100</v>
      </c>
      <c r="O11" s="129"/>
    </row>
    <row r="12" spans="1:15" ht="28.5" customHeight="1">
      <c r="A12" s="33" t="s">
        <v>0</v>
      </c>
      <c r="B12" s="125" t="s">
        <v>182</v>
      </c>
      <c r="C12" s="130">
        <v>900</v>
      </c>
      <c r="D12" s="130">
        <v>90001</v>
      </c>
      <c r="E12" s="131"/>
      <c r="F12" s="256">
        <v>96850</v>
      </c>
      <c r="G12" s="256">
        <v>65500</v>
      </c>
      <c r="H12" s="256">
        <v>4500</v>
      </c>
      <c r="I12" s="256">
        <v>0</v>
      </c>
      <c r="J12" s="256">
        <v>0</v>
      </c>
      <c r="K12" s="256">
        <v>96800</v>
      </c>
      <c r="L12" s="256">
        <v>0</v>
      </c>
      <c r="M12" s="256">
        <v>0</v>
      </c>
      <c r="N12" s="256">
        <v>50</v>
      </c>
      <c r="O12" s="129"/>
    </row>
    <row r="13" spans="1:15" ht="29.25" customHeight="1">
      <c r="A13" s="124" t="s">
        <v>135</v>
      </c>
      <c r="B13" s="126" t="s">
        <v>183</v>
      </c>
      <c r="C13" s="132">
        <v>900</v>
      </c>
      <c r="D13" s="132">
        <v>90017</v>
      </c>
      <c r="E13" s="133"/>
      <c r="F13" s="257">
        <v>171000</v>
      </c>
      <c r="G13" s="257">
        <v>0</v>
      </c>
      <c r="H13" s="257">
        <v>0</v>
      </c>
      <c r="I13" s="257">
        <v>0</v>
      </c>
      <c r="J13" s="257">
        <v>0</v>
      </c>
      <c r="K13" s="257">
        <v>170900</v>
      </c>
      <c r="L13" s="257">
        <v>0</v>
      </c>
      <c r="M13" s="257">
        <v>0</v>
      </c>
      <c r="N13" s="257">
        <v>100</v>
      </c>
      <c r="O13" s="129"/>
    </row>
    <row r="14" spans="1:15" s="26" customFormat="1" ht="21.75" customHeight="1">
      <c r="A14" s="371" t="s">
        <v>35</v>
      </c>
      <c r="B14" s="371"/>
      <c r="C14" s="134"/>
      <c r="D14" s="134"/>
      <c r="E14" s="135"/>
      <c r="F14" s="258">
        <f aca="true" t="shared" si="0" ref="F14:N14">SUM(F10:F13)</f>
        <v>1052050</v>
      </c>
      <c r="G14" s="258">
        <f t="shared" si="0"/>
        <v>187000</v>
      </c>
      <c r="H14" s="258">
        <f t="shared" si="0"/>
        <v>13000</v>
      </c>
      <c r="I14" s="258">
        <f t="shared" si="0"/>
        <v>0</v>
      </c>
      <c r="J14" s="258">
        <f t="shared" si="0"/>
        <v>0</v>
      </c>
      <c r="K14" s="258">
        <f t="shared" si="0"/>
        <v>1051700</v>
      </c>
      <c r="L14" s="258">
        <f t="shared" si="0"/>
        <v>0</v>
      </c>
      <c r="M14" s="258">
        <f t="shared" si="0"/>
        <v>0</v>
      </c>
      <c r="N14" s="258">
        <f t="shared" si="0"/>
        <v>350</v>
      </c>
      <c r="O14" s="136"/>
    </row>
    <row r="15" spans="6:14" ht="4.5" customHeight="1">
      <c r="F15" s="123"/>
      <c r="G15" s="123"/>
      <c r="H15" s="123"/>
      <c r="I15" s="123"/>
      <c r="J15" s="123"/>
      <c r="K15" s="123"/>
      <c r="L15" s="123"/>
      <c r="M15" s="123"/>
      <c r="N15" s="123"/>
    </row>
    <row r="16" spans="6:14" ht="12.75">
      <c r="F16" s="123"/>
      <c r="G16" s="123"/>
      <c r="H16" s="123"/>
      <c r="I16" s="123"/>
      <c r="J16" s="123"/>
      <c r="K16" s="123"/>
      <c r="L16" s="123"/>
      <c r="M16" s="123"/>
      <c r="N16" s="123"/>
    </row>
  </sheetData>
  <sheetProtection/>
  <mergeCells count="20">
    <mergeCell ref="L6:M6"/>
    <mergeCell ref="G7:H7"/>
    <mergeCell ref="J7:J8"/>
    <mergeCell ref="L7:L8"/>
    <mergeCell ref="M7:M8"/>
    <mergeCell ref="A14:B14"/>
    <mergeCell ref="F6:F8"/>
    <mergeCell ref="G6:J6"/>
    <mergeCell ref="K6:K8"/>
    <mergeCell ref="I7:I8"/>
    <mergeCell ref="A1:N1"/>
    <mergeCell ref="A2:N2"/>
    <mergeCell ref="A5:A8"/>
    <mergeCell ref="B5:B8"/>
    <mergeCell ref="C5:C8"/>
    <mergeCell ref="D5:D8"/>
    <mergeCell ref="E5:E8"/>
    <mergeCell ref="F5:J5"/>
    <mergeCell ref="K5:M5"/>
    <mergeCell ref="N5:N8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 4
do uchwały Rady Gminy nr  ........
z dnia  ..... 2010r.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3.625" style="0" customWidth="1"/>
    <col min="2" max="2" width="31.875" style="0" customWidth="1"/>
    <col min="3" max="3" width="9.875" style="0" customWidth="1"/>
    <col min="4" max="4" width="13.125" style="0" customWidth="1"/>
    <col min="5" max="5" width="13.625" style="0" customWidth="1"/>
    <col min="6" max="6" width="12.25390625" style="0" customWidth="1"/>
    <col min="7" max="7" width="15.375" style="0" customWidth="1"/>
    <col min="8" max="8" width="13.75390625" style="0" customWidth="1"/>
  </cols>
  <sheetData>
    <row r="1" spans="1:8" ht="16.5">
      <c r="A1" s="360" t="s">
        <v>89</v>
      </c>
      <c r="B1" s="360"/>
      <c r="C1" s="360"/>
      <c r="D1" s="360"/>
      <c r="E1" s="360"/>
      <c r="F1" s="360"/>
      <c r="G1" s="360"/>
      <c r="H1" s="360"/>
    </row>
    <row r="2" spans="1:8" ht="16.5">
      <c r="A2" s="360"/>
      <c r="B2" s="360"/>
      <c r="C2" s="360"/>
      <c r="D2" s="360"/>
      <c r="E2" s="360"/>
      <c r="F2" s="360"/>
      <c r="G2" s="360"/>
      <c r="H2" s="360"/>
    </row>
    <row r="3" spans="1:8" ht="13.5" customHeight="1">
      <c r="A3" s="29"/>
      <c r="B3" s="29"/>
      <c r="C3" s="29"/>
      <c r="D3" s="29"/>
      <c r="E3" s="29"/>
      <c r="F3" s="29"/>
      <c r="G3" s="29"/>
      <c r="H3" s="29"/>
    </row>
    <row r="4" spans="1:8" ht="12.75">
      <c r="A4" s="1"/>
      <c r="B4" s="1"/>
      <c r="C4" s="1"/>
      <c r="D4" s="1"/>
      <c r="E4" s="1"/>
      <c r="F4" s="1"/>
      <c r="G4" s="1"/>
      <c r="H4" s="4" t="s">
        <v>14</v>
      </c>
    </row>
    <row r="5" spans="1:8" s="46" customFormat="1" ht="55.5" customHeight="1">
      <c r="A5" s="101" t="s">
        <v>18</v>
      </c>
      <c r="B5" s="101" t="s">
        <v>47</v>
      </c>
      <c r="C5" s="62" t="s">
        <v>1</v>
      </c>
      <c r="D5" s="61" t="s">
        <v>2</v>
      </c>
      <c r="E5" s="62" t="s">
        <v>48</v>
      </c>
      <c r="F5" s="62" t="s">
        <v>54</v>
      </c>
      <c r="G5" s="62" t="s">
        <v>49</v>
      </c>
      <c r="H5" s="62" t="s">
        <v>50</v>
      </c>
    </row>
    <row r="6" spans="1:8" ht="7.5" customHeight="1">
      <c r="A6" s="6">
        <v>1</v>
      </c>
      <c r="B6" s="6">
        <v>2</v>
      </c>
      <c r="C6" s="6">
        <v>3</v>
      </c>
      <c r="D6" s="6">
        <v>4</v>
      </c>
      <c r="E6" s="6">
        <v>4</v>
      </c>
      <c r="F6" s="6">
        <v>5</v>
      </c>
      <c r="G6" s="6">
        <v>7</v>
      </c>
      <c r="H6" s="6">
        <v>9</v>
      </c>
    </row>
    <row r="7" spans="1:8" ht="21.75" customHeight="1">
      <c r="A7" s="9" t="s">
        <v>6</v>
      </c>
      <c r="B7" s="9" t="s">
        <v>184</v>
      </c>
      <c r="C7" s="32">
        <v>801</v>
      </c>
      <c r="D7" s="32">
        <v>80101</v>
      </c>
      <c r="E7" s="9">
        <v>0</v>
      </c>
      <c r="F7" s="259">
        <v>35000</v>
      </c>
      <c r="G7" s="259">
        <v>35000</v>
      </c>
      <c r="H7" s="259">
        <v>0</v>
      </c>
    </row>
    <row r="8" spans="1:8" ht="21.75" customHeight="1">
      <c r="A8" s="9" t="s">
        <v>7</v>
      </c>
      <c r="B8" s="9" t="s">
        <v>185</v>
      </c>
      <c r="C8" s="32">
        <v>801</v>
      </c>
      <c r="D8" s="32">
        <v>80101</v>
      </c>
      <c r="E8" s="9">
        <v>0</v>
      </c>
      <c r="F8" s="259">
        <v>12000</v>
      </c>
      <c r="G8" s="259">
        <v>12000</v>
      </c>
      <c r="H8" s="259">
        <v>0</v>
      </c>
    </row>
    <row r="9" spans="1:8" ht="21.75" customHeight="1">
      <c r="A9" s="9" t="s">
        <v>8</v>
      </c>
      <c r="B9" s="9" t="s">
        <v>186</v>
      </c>
      <c r="C9" s="32">
        <v>801</v>
      </c>
      <c r="D9" s="32">
        <v>80104</v>
      </c>
      <c r="E9" s="9">
        <v>0</v>
      </c>
      <c r="F9" s="259">
        <v>14000</v>
      </c>
      <c r="G9" s="259">
        <v>14000</v>
      </c>
      <c r="H9" s="259">
        <v>0</v>
      </c>
    </row>
    <row r="10" spans="1:8" ht="21.75" customHeight="1">
      <c r="A10" s="10" t="s">
        <v>0</v>
      </c>
      <c r="B10" s="10" t="s">
        <v>187</v>
      </c>
      <c r="C10" s="34">
        <v>801</v>
      </c>
      <c r="D10" s="34">
        <v>80110</v>
      </c>
      <c r="E10" s="10">
        <v>0</v>
      </c>
      <c r="F10" s="260">
        <v>59000</v>
      </c>
      <c r="G10" s="260">
        <v>59000</v>
      </c>
      <c r="H10" s="260">
        <v>0</v>
      </c>
    </row>
    <row r="11" spans="1:8" s="26" customFormat="1" ht="21.75" customHeight="1">
      <c r="A11" s="371" t="s">
        <v>35</v>
      </c>
      <c r="B11" s="371"/>
      <c r="C11" s="27"/>
      <c r="D11" s="27"/>
      <c r="E11" s="35"/>
      <c r="F11" s="85">
        <f>SUM(F7:F10)</f>
        <v>120000</v>
      </c>
      <c r="G11" s="85">
        <f>SUM(G7:G10)</f>
        <v>120000</v>
      </c>
      <c r="H11" s="85"/>
    </row>
    <row r="12" ht="4.5" customHeight="1"/>
  </sheetData>
  <sheetProtection/>
  <mergeCells count="3">
    <mergeCell ref="A11:B11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9
do uchwały Rady Gminy nr  XXXIV/4/2010
z dnia  22 stycznia 2010r.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875" style="0" customWidth="1"/>
    <col min="2" max="2" width="9.25390625" style="0" customWidth="1"/>
    <col min="3" max="3" width="12.625" style="0" customWidth="1"/>
    <col min="4" max="4" width="37.625" style="0" customWidth="1"/>
    <col min="5" max="5" width="26.875" style="0" customWidth="1"/>
    <col min="6" max="6" width="15.75390625" style="0" customWidth="1"/>
  </cols>
  <sheetData>
    <row r="1" spans="1:6" ht="19.5" customHeight="1">
      <c r="A1" s="319" t="s">
        <v>163</v>
      </c>
      <c r="B1" s="319"/>
      <c r="C1" s="319"/>
      <c r="D1" s="319"/>
      <c r="E1" s="319"/>
      <c r="F1" s="319"/>
    </row>
    <row r="2" spans="1:6" ht="19.5" customHeight="1">
      <c r="A2" s="191"/>
      <c r="B2" s="191"/>
      <c r="C2" s="191"/>
      <c r="D2" s="182"/>
      <c r="E2" s="182"/>
      <c r="F2" s="182"/>
    </row>
    <row r="3" spans="1:6" ht="19.5" customHeight="1">
      <c r="A3" s="191"/>
      <c r="B3" s="191"/>
      <c r="C3" s="191"/>
      <c r="D3" s="192"/>
      <c r="E3" s="192"/>
      <c r="F3" s="193" t="s">
        <v>14</v>
      </c>
    </row>
    <row r="4" spans="1:6" ht="19.5" customHeight="1">
      <c r="A4" s="382" t="s">
        <v>18</v>
      </c>
      <c r="B4" s="382" t="s">
        <v>1</v>
      </c>
      <c r="C4" s="382" t="s">
        <v>2</v>
      </c>
      <c r="D4" s="383" t="s">
        <v>164</v>
      </c>
      <c r="E4" s="383" t="s">
        <v>165</v>
      </c>
      <c r="F4" s="383" t="s">
        <v>166</v>
      </c>
    </row>
    <row r="5" spans="1:6" ht="19.5" customHeight="1">
      <c r="A5" s="382"/>
      <c r="B5" s="382"/>
      <c r="C5" s="382"/>
      <c r="D5" s="383"/>
      <c r="E5" s="383"/>
      <c r="F5" s="383"/>
    </row>
    <row r="6" spans="1:6" ht="19.5" customHeight="1">
      <c r="A6" s="382"/>
      <c r="B6" s="382"/>
      <c r="C6" s="382"/>
      <c r="D6" s="383"/>
      <c r="E6" s="383"/>
      <c r="F6" s="383"/>
    </row>
    <row r="7" spans="1:6" ht="7.5" customHeight="1">
      <c r="A7" s="195">
        <v>1</v>
      </c>
      <c r="B7" s="195">
        <v>2</v>
      </c>
      <c r="C7" s="195">
        <v>3</v>
      </c>
      <c r="D7" s="195">
        <v>4</v>
      </c>
      <c r="E7" s="195">
        <v>5</v>
      </c>
      <c r="F7" s="195">
        <v>6</v>
      </c>
    </row>
    <row r="8" spans="1:6" ht="24" customHeight="1">
      <c r="A8" s="376" t="s">
        <v>172</v>
      </c>
      <c r="B8" s="377"/>
      <c r="C8" s="377"/>
      <c r="D8" s="377"/>
      <c r="E8" s="377"/>
      <c r="F8" s="378"/>
    </row>
    <row r="9" spans="1:6" ht="30" customHeight="1">
      <c r="A9" s="207" t="s">
        <v>6</v>
      </c>
      <c r="B9" s="263">
        <v>400</v>
      </c>
      <c r="C9" s="263">
        <v>40002</v>
      </c>
      <c r="D9" s="207" t="s">
        <v>183</v>
      </c>
      <c r="E9" s="207" t="s">
        <v>188</v>
      </c>
      <c r="F9" s="261">
        <v>130000</v>
      </c>
    </row>
    <row r="10" spans="1:6" ht="30" customHeight="1">
      <c r="A10" s="209" t="s">
        <v>8</v>
      </c>
      <c r="B10" s="264">
        <v>900</v>
      </c>
      <c r="C10" s="264">
        <v>90001</v>
      </c>
      <c r="D10" s="208" t="s">
        <v>183</v>
      </c>
      <c r="E10" s="209" t="s">
        <v>189</v>
      </c>
      <c r="F10" s="262">
        <v>70000</v>
      </c>
    </row>
    <row r="11" spans="1:6" ht="24" customHeight="1">
      <c r="A11" s="379" t="s">
        <v>173</v>
      </c>
      <c r="B11" s="380"/>
      <c r="C11" s="380"/>
      <c r="D11" s="380"/>
      <c r="E11" s="380"/>
      <c r="F11" s="381"/>
    </row>
    <row r="12" spans="1:6" ht="30" customHeight="1">
      <c r="A12" s="209"/>
      <c r="B12" s="209"/>
      <c r="C12" s="209"/>
      <c r="D12" s="209"/>
      <c r="E12" s="209"/>
      <c r="F12" s="209"/>
    </row>
    <row r="13" spans="1:6" ht="30" customHeight="1">
      <c r="A13" s="210"/>
      <c r="B13" s="210"/>
      <c r="C13" s="210"/>
      <c r="D13" s="210"/>
      <c r="E13" s="210"/>
      <c r="F13" s="210"/>
    </row>
    <row r="14" spans="1:6" s="1" customFormat="1" ht="30" customHeight="1">
      <c r="A14" s="373" t="s">
        <v>35</v>
      </c>
      <c r="B14" s="374"/>
      <c r="C14" s="374"/>
      <c r="D14" s="375"/>
      <c r="E14" s="211"/>
      <c r="F14" s="196">
        <f>SUM(F9:F10)</f>
        <v>200000</v>
      </c>
    </row>
    <row r="15" spans="1:6" ht="15">
      <c r="A15" s="191"/>
      <c r="B15" s="191"/>
      <c r="C15" s="191"/>
      <c r="D15" s="191"/>
      <c r="E15" s="191"/>
      <c r="F15" s="191"/>
    </row>
  </sheetData>
  <sheetProtection/>
  <mergeCells count="10">
    <mergeCell ref="A14:D14"/>
    <mergeCell ref="A8:F8"/>
    <mergeCell ref="A11:F11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landscape" paperSize="9" r:id="rId1"/>
  <headerFooter alignWithMargins="0">
    <oddHeader xml:space="preserve">&amp;R&amp;9Załącznik nr 5
do uchwały Rady Gminy nr  .......
z dnia ....... 2010r.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.75390625" style="1" customWidth="1"/>
    <col min="2" max="2" width="13.125" style="1" customWidth="1"/>
    <col min="3" max="3" width="13.375" style="1" customWidth="1"/>
    <col min="4" max="4" width="46.625" style="1" customWidth="1"/>
    <col min="5" max="5" width="22.375" style="1" customWidth="1"/>
    <col min="6" max="16384" width="9.125" style="1" customWidth="1"/>
  </cols>
  <sheetData>
    <row r="1" spans="1:6" ht="19.5" customHeight="1">
      <c r="A1" s="384" t="s">
        <v>167</v>
      </c>
      <c r="B1" s="384"/>
      <c r="C1" s="384"/>
      <c r="D1" s="384"/>
      <c r="E1" s="384"/>
      <c r="F1" s="192"/>
    </row>
    <row r="2" spans="1:6" ht="19.5" customHeight="1">
      <c r="A2" s="192"/>
      <c r="B2" s="192"/>
      <c r="C2" s="192"/>
      <c r="D2" s="182"/>
      <c r="E2" s="182"/>
      <c r="F2" s="192"/>
    </row>
    <row r="3" spans="1:6" ht="19.5" customHeight="1">
      <c r="A3" s="192"/>
      <c r="B3" s="192"/>
      <c r="C3" s="192"/>
      <c r="D3" s="192"/>
      <c r="E3" s="193" t="s">
        <v>14</v>
      </c>
      <c r="F3" s="192"/>
    </row>
    <row r="4" spans="1:6" ht="19.5" customHeight="1">
      <c r="A4" s="194" t="s">
        <v>18</v>
      </c>
      <c r="B4" s="194" t="s">
        <v>1</v>
      </c>
      <c r="C4" s="194" t="s">
        <v>2</v>
      </c>
      <c r="D4" s="194" t="s">
        <v>168</v>
      </c>
      <c r="E4" s="194" t="s">
        <v>169</v>
      </c>
      <c r="F4" s="192"/>
    </row>
    <row r="5" spans="1:6" ht="11.25" customHeight="1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192"/>
    </row>
    <row r="6" spans="1:6" ht="21" customHeight="1">
      <c r="A6" s="388" t="s">
        <v>172</v>
      </c>
      <c r="B6" s="389"/>
      <c r="C6" s="389"/>
      <c r="D6" s="389"/>
      <c r="E6" s="390"/>
      <c r="F6" s="192"/>
    </row>
    <row r="7" spans="1:6" ht="30" customHeight="1">
      <c r="A7" s="197" t="s">
        <v>6</v>
      </c>
      <c r="B7" s="197">
        <v>921</v>
      </c>
      <c r="C7" s="197">
        <v>92116</v>
      </c>
      <c r="D7" s="197" t="s">
        <v>190</v>
      </c>
      <c r="E7" s="198">
        <v>70000</v>
      </c>
      <c r="F7" s="192"/>
    </row>
    <row r="8" spans="1:6" ht="24.75" customHeight="1">
      <c r="A8" s="388" t="s">
        <v>173</v>
      </c>
      <c r="B8" s="389"/>
      <c r="C8" s="389"/>
      <c r="D8" s="389"/>
      <c r="E8" s="390"/>
      <c r="F8" s="192"/>
    </row>
    <row r="9" spans="1:6" ht="30" customHeight="1">
      <c r="A9" s="199"/>
      <c r="B9" s="199"/>
      <c r="C9" s="199"/>
      <c r="D9" s="199"/>
      <c r="E9" s="199"/>
      <c r="F9" s="192"/>
    </row>
    <row r="10" spans="1:6" ht="30" customHeight="1">
      <c r="A10" s="200"/>
      <c r="B10" s="200"/>
      <c r="C10" s="200"/>
      <c r="D10" s="200"/>
      <c r="E10" s="200"/>
      <c r="F10" s="192"/>
    </row>
    <row r="11" spans="1:6" ht="30" customHeight="1">
      <c r="A11" s="385" t="s">
        <v>35</v>
      </c>
      <c r="B11" s="386"/>
      <c r="C11" s="386"/>
      <c r="D11" s="387"/>
      <c r="E11" s="196">
        <f>SUM(E7)</f>
        <v>70000</v>
      </c>
      <c r="F11" s="192"/>
    </row>
    <row r="12" spans="1:6" ht="15">
      <c r="A12" s="192"/>
      <c r="B12" s="192"/>
      <c r="C12" s="192"/>
      <c r="D12" s="192"/>
      <c r="E12" s="192"/>
      <c r="F12" s="192"/>
    </row>
    <row r="13" spans="1:6" ht="15">
      <c r="A13" s="192"/>
      <c r="B13" s="192"/>
      <c r="C13" s="192"/>
      <c r="D13" s="192"/>
      <c r="E13" s="192"/>
      <c r="F13" s="192"/>
    </row>
  </sheetData>
  <sheetProtection/>
  <mergeCells count="4">
    <mergeCell ref="A1:E1"/>
    <mergeCell ref="A11:D11"/>
    <mergeCell ref="A6:E6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r:id="rId1"/>
  <headerFooter alignWithMargins="0">
    <oddHeader>&amp;R&amp;9Załącznik nr 11
do uchwały Rady Gminy nr  XXXIV/4/2010
z dnia  22 stycznia 2010r.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5.125" style="46" customWidth="1"/>
    <col min="2" max="2" width="7.375" style="46" customWidth="1"/>
    <col min="3" max="3" width="10.25390625" style="46" customWidth="1"/>
    <col min="4" max="4" width="61.875" style="46" customWidth="1"/>
    <col min="5" max="5" width="21.125" style="46" customWidth="1"/>
    <col min="6" max="6" width="10.25390625" style="46" customWidth="1"/>
    <col min="7" max="16384" width="9.125" style="46" customWidth="1"/>
  </cols>
  <sheetData>
    <row r="1" spans="1:5" ht="25.5" customHeight="1">
      <c r="A1" s="391" t="s">
        <v>170</v>
      </c>
      <c r="B1" s="392"/>
      <c r="C1" s="392"/>
      <c r="D1" s="392"/>
      <c r="E1" s="392"/>
    </row>
    <row r="2" spans="4:6" ht="19.5" customHeight="1">
      <c r="D2" s="48"/>
      <c r="E2" s="102"/>
      <c r="F2" s="102" t="s">
        <v>14</v>
      </c>
    </row>
    <row r="3" spans="1:6" ht="30" customHeight="1">
      <c r="A3" s="101" t="s">
        <v>18</v>
      </c>
      <c r="B3" s="101" t="s">
        <v>1</v>
      </c>
      <c r="C3" s="101" t="s">
        <v>2</v>
      </c>
      <c r="D3" s="101" t="s">
        <v>15</v>
      </c>
      <c r="E3" s="62" t="s">
        <v>171</v>
      </c>
      <c r="F3" s="101" t="s">
        <v>169</v>
      </c>
    </row>
    <row r="4" spans="1:6" s="104" customFormat="1" ht="7.5" customHeight="1">
      <c r="A4" s="103">
        <v>1</v>
      </c>
      <c r="B4" s="103">
        <v>2</v>
      </c>
      <c r="C4" s="103">
        <v>3</v>
      </c>
      <c r="D4" s="103">
        <v>4</v>
      </c>
      <c r="E4" s="103">
        <v>5</v>
      </c>
      <c r="F4" s="103">
        <v>5</v>
      </c>
    </row>
    <row r="5" spans="1:6" ht="21" customHeight="1">
      <c r="A5" s="396" t="s">
        <v>172</v>
      </c>
      <c r="B5" s="397"/>
      <c r="C5" s="397"/>
      <c r="D5" s="397"/>
      <c r="E5" s="397"/>
      <c r="F5" s="398"/>
    </row>
    <row r="6" spans="1:6" ht="40.5" customHeight="1">
      <c r="A6" s="108" t="s">
        <v>6</v>
      </c>
      <c r="B6" s="108">
        <v>600</v>
      </c>
      <c r="C6" s="108">
        <v>60014</v>
      </c>
      <c r="D6" s="137" t="s">
        <v>367</v>
      </c>
      <c r="E6" s="108" t="s">
        <v>191</v>
      </c>
      <c r="F6" s="105">
        <v>252300</v>
      </c>
    </row>
    <row r="7" spans="1:6" ht="44.25" customHeight="1">
      <c r="A7" s="108" t="s">
        <v>7</v>
      </c>
      <c r="B7" s="108">
        <v>600</v>
      </c>
      <c r="C7" s="108">
        <v>60014</v>
      </c>
      <c r="D7" s="137" t="s">
        <v>192</v>
      </c>
      <c r="E7" s="108" t="s">
        <v>191</v>
      </c>
      <c r="F7" s="105">
        <v>80000</v>
      </c>
    </row>
    <row r="8" spans="1:6" ht="46.5" customHeight="1">
      <c r="A8" s="108" t="s">
        <v>8</v>
      </c>
      <c r="B8" s="108">
        <v>600</v>
      </c>
      <c r="C8" s="108">
        <v>60014</v>
      </c>
      <c r="D8" s="137" t="s">
        <v>232</v>
      </c>
      <c r="E8" s="108" t="s">
        <v>191</v>
      </c>
      <c r="F8" s="105">
        <v>200000</v>
      </c>
    </row>
    <row r="9" spans="1:6" ht="30" customHeight="1">
      <c r="A9" s="108" t="s">
        <v>8</v>
      </c>
      <c r="B9" s="108">
        <v>801</v>
      </c>
      <c r="C9" s="108">
        <v>80113</v>
      </c>
      <c r="D9" s="137" t="s">
        <v>193</v>
      </c>
      <c r="E9" s="108" t="s">
        <v>191</v>
      </c>
      <c r="F9" s="105">
        <v>19000</v>
      </c>
    </row>
    <row r="10" spans="1:6" ht="23.25" customHeight="1">
      <c r="A10" s="396" t="s">
        <v>173</v>
      </c>
      <c r="B10" s="397"/>
      <c r="C10" s="397"/>
      <c r="D10" s="397"/>
      <c r="E10" s="397"/>
      <c r="F10" s="398"/>
    </row>
    <row r="11" spans="1:6" ht="51" customHeight="1">
      <c r="A11" s="90" t="s">
        <v>6</v>
      </c>
      <c r="B11" s="90">
        <v>851</v>
      </c>
      <c r="C11" s="90">
        <v>85154</v>
      </c>
      <c r="D11" s="92" t="s">
        <v>194</v>
      </c>
      <c r="E11" s="92" t="s">
        <v>195</v>
      </c>
      <c r="F11" s="105">
        <v>10000</v>
      </c>
    </row>
    <row r="12" spans="1:6" ht="42.75" customHeight="1">
      <c r="A12" s="94" t="s">
        <v>7</v>
      </c>
      <c r="B12" s="94">
        <v>926</v>
      </c>
      <c r="C12" s="94">
        <v>92605</v>
      </c>
      <c r="D12" s="92" t="s">
        <v>196</v>
      </c>
      <c r="E12" s="92" t="s">
        <v>195</v>
      </c>
      <c r="F12" s="106">
        <v>40000</v>
      </c>
    </row>
    <row r="13" spans="1:6" s="107" customFormat="1" ht="30" customHeight="1">
      <c r="A13" s="393" t="s">
        <v>35</v>
      </c>
      <c r="B13" s="394"/>
      <c r="C13" s="394"/>
      <c r="D13" s="394"/>
      <c r="E13" s="395"/>
      <c r="F13" s="138">
        <f>SUM(F6+F7+F9+F11+F12+F8)</f>
        <v>601300</v>
      </c>
    </row>
  </sheetData>
  <sheetProtection/>
  <mergeCells count="4">
    <mergeCell ref="A1:E1"/>
    <mergeCell ref="A13:E13"/>
    <mergeCell ref="A5:F5"/>
    <mergeCell ref="A10:F10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landscape" paperSize="9" r:id="rId1"/>
  <headerFooter alignWithMargins="0">
    <oddHeader>&amp;R&amp;9Załącznik nr 6
do uchwały Rady Gminy nr  ......
z dnia ...... 2010r.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288" t="s">
        <v>90</v>
      </c>
      <c r="B1" s="288"/>
      <c r="C1" s="288"/>
      <c r="D1" s="288"/>
      <c r="E1" s="288"/>
      <c r="F1" s="29"/>
      <c r="G1" s="29"/>
      <c r="H1" s="29"/>
      <c r="I1" s="29"/>
      <c r="J1" s="29"/>
      <c r="K1" s="29"/>
      <c r="L1" s="29"/>
    </row>
    <row r="2" spans="1:9" ht="19.5" customHeight="1">
      <c r="A2" s="288"/>
      <c r="B2" s="288"/>
      <c r="C2" s="288"/>
      <c r="D2" s="288"/>
      <c r="E2" s="288"/>
      <c r="F2" s="29"/>
      <c r="G2" s="29"/>
      <c r="H2" s="29"/>
      <c r="I2" s="29"/>
    </row>
    <row r="4" ht="12.75">
      <c r="E4" s="4" t="s">
        <v>14</v>
      </c>
    </row>
    <row r="5" spans="1:12" ht="19.5" customHeight="1">
      <c r="A5" s="30" t="s">
        <v>18</v>
      </c>
      <c r="B5" s="30" t="s">
        <v>1</v>
      </c>
      <c r="C5" s="30" t="s">
        <v>2</v>
      </c>
      <c r="D5" s="30" t="s">
        <v>47</v>
      </c>
      <c r="E5" s="30" t="s">
        <v>91</v>
      </c>
      <c r="F5" s="36"/>
      <c r="G5" s="36"/>
      <c r="H5" s="36"/>
      <c r="I5" s="36"/>
      <c r="J5" s="36"/>
      <c r="K5" s="37"/>
      <c r="L5" s="37"/>
    </row>
    <row r="6" spans="1:12" ht="19.5" customHeight="1">
      <c r="A6" s="38" t="s">
        <v>45</v>
      </c>
      <c r="B6" s="38">
        <v>900</v>
      </c>
      <c r="C6" s="38">
        <v>90011</v>
      </c>
      <c r="D6" s="31" t="s">
        <v>62</v>
      </c>
      <c r="E6" s="38"/>
      <c r="F6" s="36"/>
      <c r="G6" s="36"/>
      <c r="H6" s="36"/>
      <c r="I6" s="36"/>
      <c r="J6" s="36"/>
      <c r="K6" s="37"/>
      <c r="L6" s="37"/>
    </row>
    <row r="7" spans="1:12" ht="23.25" customHeight="1">
      <c r="A7" s="38"/>
      <c r="B7" s="38"/>
      <c r="C7" s="38"/>
      <c r="D7" s="31" t="s">
        <v>48</v>
      </c>
      <c r="E7" s="139">
        <v>27644</v>
      </c>
      <c r="F7" s="36"/>
      <c r="G7" s="36"/>
      <c r="H7" s="36"/>
      <c r="I7" s="36"/>
      <c r="J7" s="36"/>
      <c r="K7" s="37"/>
      <c r="L7" s="37"/>
    </row>
    <row r="8" spans="1:12" ht="23.25" customHeight="1">
      <c r="A8" s="39"/>
      <c r="B8" s="39"/>
      <c r="C8" s="39"/>
      <c r="D8" s="31" t="s">
        <v>53</v>
      </c>
      <c r="E8" s="140">
        <v>7000</v>
      </c>
      <c r="F8" s="36"/>
      <c r="G8" s="36"/>
      <c r="H8" s="36"/>
      <c r="I8" s="36"/>
      <c r="J8" s="36"/>
      <c r="K8" s="37"/>
      <c r="L8" s="37"/>
    </row>
    <row r="9" spans="1:12" ht="30" customHeight="1">
      <c r="A9" s="38"/>
      <c r="B9" s="38"/>
      <c r="C9" s="38"/>
      <c r="D9" s="31" t="s">
        <v>49</v>
      </c>
      <c r="E9" s="139">
        <v>10000</v>
      </c>
      <c r="F9" s="36"/>
      <c r="G9" s="36"/>
      <c r="H9" s="36"/>
      <c r="I9" s="36"/>
      <c r="J9" s="36"/>
      <c r="K9" s="37"/>
      <c r="L9" s="37"/>
    </row>
    <row r="10" spans="1:12" ht="28.5" customHeight="1">
      <c r="A10" s="38"/>
      <c r="B10" s="38"/>
      <c r="C10" s="38"/>
      <c r="D10" s="31" t="s">
        <v>50</v>
      </c>
      <c r="E10" s="141">
        <f>SUM(E7+E8-E9)</f>
        <v>24644</v>
      </c>
      <c r="F10" s="36"/>
      <c r="G10" s="36"/>
      <c r="H10" s="36"/>
      <c r="I10" s="36"/>
      <c r="J10" s="36"/>
      <c r="K10" s="37"/>
      <c r="L10" s="37"/>
    </row>
    <row r="11" spans="1:12" ht="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37"/>
    </row>
    <row r="12" spans="1:12" ht="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13
 do uchwały Rady Gminy nr  XXXIV/4/2010
z dnia  22 stycznia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5.00390625" style="1" customWidth="1"/>
    <col min="2" max="2" width="7.375" style="1" customWidth="1"/>
    <col min="3" max="3" width="21.125" style="1" customWidth="1"/>
    <col min="4" max="4" width="11.125" style="1" customWidth="1"/>
    <col min="5" max="5" width="8.875" style="1" customWidth="1"/>
    <col min="6" max="6" width="11.00390625" style="1" customWidth="1"/>
    <col min="7" max="7" width="10.375" style="1" customWidth="1"/>
    <col min="8" max="8" width="7.75390625" style="1" customWidth="1"/>
    <col min="9" max="9" width="8.875" style="1" customWidth="1"/>
    <col min="10" max="10" width="9.25390625" style="1" customWidth="1"/>
    <col min="11" max="11" width="7.375" style="1" customWidth="1"/>
    <col min="12" max="12" width="8.125" style="1" customWidth="1"/>
    <col min="13" max="13" width="9.125" style="1" customWidth="1"/>
    <col min="14" max="14" width="10.75390625" style="0" customWidth="1"/>
    <col min="15" max="15" width="7.00390625" style="0" customWidth="1"/>
    <col min="16" max="16" width="6.75390625" style="0" customWidth="1"/>
  </cols>
  <sheetData>
    <row r="1" spans="1:16" ht="18">
      <c r="A1" s="288" t="s">
        <v>65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7" ht="18.75" customHeight="1">
      <c r="A2" s="3"/>
      <c r="B2" s="3"/>
      <c r="C2" s="3"/>
      <c r="D2" s="3"/>
      <c r="E2" s="3"/>
      <c r="F2" s="3"/>
      <c r="G2" s="3"/>
    </row>
    <row r="3" spans="1:17" ht="12.75" customHeight="1">
      <c r="A3" s="145"/>
      <c r="B3" s="145"/>
      <c r="C3" s="145"/>
      <c r="D3" s="145"/>
      <c r="E3" s="145"/>
      <c r="F3" s="146"/>
      <c r="G3" s="146"/>
      <c r="H3" s="146"/>
      <c r="I3" s="146"/>
      <c r="J3" s="146"/>
      <c r="K3" s="146"/>
      <c r="L3" s="146"/>
      <c r="M3" s="146"/>
      <c r="N3" s="129"/>
      <c r="O3" s="129"/>
      <c r="P3" s="147" t="s">
        <v>17</v>
      </c>
      <c r="Q3" s="129"/>
    </row>
    <row r="4" spans="1:17" s="63" customFormat="1" ht="18.75" customHeight="1">
      <c r="A4" s="286" t="s">
        <v>1</v>
      </c>
      <c r="B4" s="286" t="s">
        <v>2</v>
      </c>
      <c r="C4" s="286" t="s">
        <v>9</v>
      </c>
      <c r="D4" s="286" t="s">
        <v>64</v>
      </c>
      <c r="E4" s="284" t="s">
        <v>5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85"/>
      <c r="Q4" s="148"/>
    </row>
    <row r="5" spans="1:17" s="63" customFormat="1" ht="20.25" customHeight="1">
      <c r="A5" s="289"/>
      <c r="B5" s="289"/>
      <c r="C5" s="289"/>
      <c r="D5" s="289"/>
      <c r="E5" s="286" t="s">
        <v>11</v>
      </c>
      <c r="F5" s="280" t="s">
        <v>5</v>
      </c>
      <c r="G5" s="280"/>
      <c r="H5" s="280"/>
      <c r="I5" s="280"/>
      <c r="J5" s="280"/>
      <c r="K5" s="280"/>
      <c r="L5" s="280"/>
      <c r="M5" s="286" t="s">
        <v>12</v>
      </c>
      <c r="N5" s="291" t="s">
        <v>5</v>
      </c>
      <c r="O5" s="292"/>
      <c r="P5" s="293"/>
      <c r="Q5" s="148"/>
    </row>
    <row r="6" spans="1:17" s="63" customFormat="1" ht="63.75" customHeight="1">
      <c r="A6" s="289"/>
      <c r="B6" s="289"/>
      <c r="C6" s="289"/>
      <c r="D6" s="289"/>
      <c r="E6" s="289"/>
      <c r="F6" s="284" t="s">
        <v>67</v>
      </c>
      <c r="G6" s="285"/>
      <c r="H6" s="286" t="s">
        <v>70</v>
      </c>
      <c r="I6" s="286" t="s">
        <v>71</v>
      </c>
      <c r="J6" s="286" t="s">
        <v>72</v>
      </c>
      <c r="K6" s="286" t="s">
        <v>29</v>
      </c>
      <c r="L6" s="286" t="s">
        <v>30</v>
      </c>
      <c r="M6" s="289"/>
      <c r="N6" s="280" t="s">
        <v>73</v>
      </c>
      <c r="O6" s="280" t="s">
        <v>79</v>
      </c>
      <c r="P6" s="280" t="s">
        <v>77</v>
      </c>
      <c r="Q6" s="148"/>
    </row>
    <row r="7" spans="1:17" s="63" customFormat="1" ht="60">
      <c r="A7" s="287"/>
      <c r="B7" s="287"/>
      <c r="C7" s="287"/>
      <c r="D7" s="287"/>
      <c r="E7" s="287"/>
      <c r="F7" s="149" t="s">
        <v>68</v>
      </c>
      <c r="G7" s="149" t="s">
        <v>69</v>
      </c>
      <c r="H7" s="287"/>
      <c r="I7" s="287"/>
      <c r="J7" s="287"/>
      <c r="K7" s="287"/>
      <c r="L7" s="287"/>
      <c r="M7" s="287"/>
      <c r="N7" s="280"/>
      <c r="O7" s="280"/>
      <c r="P7" s="280"/>
      <c r="Q7" s="148"/>
    </row>
    <row r="8" spans="1:17" s="21" customFormat="1" ht="12" customHeight="1">
      <c r="A8" s="150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0">
        <v>8</v>
      </c>
      <c r="I8" s="150">
        <v>9</v>
      </c>
      <c r="J8" s="150">
        <v>10</v>
      </c>
      <c r="K8" s="150">
        <v>11</v>
      </c>
      <c r="L8" s="150">
        <v>12</v>
      </c>
      <c r="M8" s="150">
        <v>13</v>
      </c>
      <c r="N8" s="150">
        <v>14</v>
      </c>
      <c r="O8" s="150">
        <v>15</v>
      </c>
      <c r="P8" s="150">
        <v>16</v>
      </c>
      <c r="Q8" s="151"/>
    </row>
    <row r="9" spans="1:17" s="21" customFormat="1" ht="19.5" customHeight="1">
      <c r="A9" s="160" t="s">
        <v>176</v>
      </c>
      <c r="B9" s="183"/>
      <c r="C9" s="161" t="s">
        <v>197</v>
      </c>
      <c r="D9" s="177">
        <f aca="true" t="shared" si="0" ref="D9:N9">SUM(D10:D12)</f>
        <v>800175</v>
      </c>
      <c r="E9" s="177">
        <f t="shared" si="0"/>
        <v>42375</v>
      </c>
      <c r="F9" s="177">
        <f t="shared" si="0"/>
        <v>0</v>
      </c>
      <c r="G9" s="177">
        <f>SUM(G10:G12)</f>
        <v>42375</v>
      </c>
      <c r="H9" s="177">
        <f t="shared" si="0"/>
        <v>0</v>
      </c>
      <c r="I9" s="177">
        <f t="shared" si="0"/>
        <v>0</v>
      </c>
      <c r="J9" s="177">
        <f t="shared" si="0"/>
        <v>0</v>
      </c>
      <c r="K9" s="177">
        <f t="shared" si="0"/>
        <v>0</v>
      </c>
      <c r="L9" s="177">
        <f t="shared" si="0"/>
        <v>0</v>
      </c>
      <c r="M9" s="177">
        <f t="shared" si="0"/>
        <v>757800</v>
      </c>
      <c r="N9" s="178">
        <f t="shared" si="0"/>
        <v>757800</v>
      </c>
      <c r="O9" s="162">
        <v>0</v>
      </c>
      <c r="P9" s="162">
        <v>0</v>
      </c>
      <c r="Q9" s="151"/>
    </row>
    <row r="10" spans="1:17" s="21" customFormat="1" ht="36">
      <c r="A10" s="152"/>
      <c r="B10" s="184" t="s">
        <v>177</v>
      </c>
      <c r="C10" s="153" t="s">
        <v>198</v>
      </c>
      <c r="D10" s="158">
        <v>758075</v>
      </c>
      <c r="E10" s="158">
        <v>275</v>
      </c>
      <c r="F10" s="158">
        <v>0</v>
      </c>
      <c r="G10" s="158">
        <v>275</v>
      </c>
      <c r="H10" s="158">
        <v>0</v>
      </c>
      <c r="I10" s="158">
        <v>0</v>
      </c>
      <c r="J10" s="158"/>
      <c r="K10" s="158">
        <v>0</v>
      </c>
      <c r="L10" s="158">
        <v>0</v>
      </c>
      <c r="M10" s="158">
        <v>757800</v>
      </c>
      <c r="N10" s="159">
        <v>757800</v>
      </c>
      <c r="O10" s="159">
        <v>0</v>
      </c>
      <c r="P10" s="159">
        <v>0</v>
      </c>
      <c r="Q10" s="151"/>
    </row>
    <row r="11" spans="1:17" s="21" customFormat="1" ht="17.25" customHeight="1">
      <c r="A11" s="152"/>
      <c r="B11" s="184" t="s">
        <v>199</v>
      </c>
      <c r="C11" s="153" t="s">
        <v>200</v>
      </c>
      <c r="D11" s="158">
        <v>2100</v>
      </c>
      <c r="E11" s="158">
        <v>2100</v>
      </c>
      <c r="F11" s="158">
        <v>0</v>
      </c>
      <c r="G11" s="158">
        <v>2100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9">
        <v>0</v>
      </c>
      <c r="O11" s="159">
        <v>0</v>
      </c>
      <c r="P11" s="159">
        <v>0</v>
      </c>
      <c r="Q11" s="151"/>
    </row>
    <row r="12" spans="1:17" s="21" customFormat="1" ht="12.75">
      <c r="A12" s="152"/>
      <c r="B12" s="184" t="s">
        <v>201</v>
      </c>
      <c r="C12" s="153" t="s">
        <v>202</v>
      </c>
      <c r="D12" s="158">
        <v>40000</v>
      </c>
      <c r="E12" s="158">
        <v>40000</v>
      </c>
      <c r="F12" s="158">
        <v>0</v>
      </c>
      <c r="G12" s="158">
        <v>40000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9">
        <v>0</v>
      </c>
      <c r="O12" s="159"/>
      <c r="P12" s="159">
        <v>0</v>
      </c>
      <c r="Q12" s="151"/>
    </row>
    <row r="13" spans="1:17" s="21" customFormat="1" ht="40.5" customHeight="1">
      <c r="A13" s="163" t="s">
        <v>203</v>
      </c>
      <c r="B13" s="185"/>
      <c r="C13" s="164" t="s">
        <v>204</v>
      </c>
      <c r="D13" s="165">
        <f>SUM(D14)</f>
        <v>130000</v>
      </c>
      <c r="E13" s="165">
        <f>SUM(E14)</f>
        <v>130000</v>
      </c>
      <c r="F13" s="165">
        <v>0</v>
      </c>
      <c r="G13" s="165">
        <v>0</v>
      </c>
      <c r="H13" s="165">
        <f>SUM(H14)</f>
        <v>130000</v>
      </c>
      <c r="I13" s="165">
        <v>0</v>
      </c>
      <c r="J13" s="165">
        <v>0</v>
      </c>
      <c r="K13" s="165"/>
      <c r="L13" s="165">
        <v>0</v>
      </c>
      <c r="M13" s="165">
        <v>0</v>
      </c>
      <c r="N13" s="166">
        <v>0</v>
      </c>
      <c r="O13" s="166">
        <v>0</v>
      </c>
      <c r="P13" s="166">
        <v>0</v>
      </c>
      <c r="Q13" s="151"/>
    </row>
    <row r="14" spans="1:18" s="21" customFormat="1" ht="15" customHeight="1">
      <c r="A14" s="152"/>
      <c r="B14" s="184" t="s">
        <v>205</v>
      </c>
      <c r="C14" s="153" t="s">
        <v>206</v>
      </c>
      <c r="D14" s="158">
        <v>130000</v>
      </c>
      <c r="E14" s="158">
        <v>130000</v>
      </c>
      <c r="F14" s="158">
        <v>0</v>
      </c>
      <c r="G14" s="158">
        <v>0</v>
      </c>
      <c r="H14" s="158">
        <v>130000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9">
        <v>0</v>
      </c>
      <c r="O14" s="159">
        <v>0</v>
      </c>
      <c r="P14" s="159">
        <v>0</v>
      </c>
      <c r="Q14" s="151"/>
      <c r="R14" s="168"/>
    </row>
    <row r="15" spans="1:17" s="21" customFormat="1" ht="16.5" customHeight="1">
      <c r="A15" s="163" t="s">
        <v>207</v>
      </c>
      <c r="B15" s="185"/>
      <c r="C15" s="164" t="s">
        <v>208</v>
      </c>
      <c r="D15" s="165">
        <f aca="true" t="shared" si="1" ref="D15:J15">SUM(D16:D19)</f>
        <v>1138000</v>
      </c>
      <c r="E15" s="165">
        <f t="shared" si="1"/>
        <v>193500</v>
      </c>
      <c r="F15" s="165">
        <f t="shared" si="1"/>
        <v>52900</v>
      </c>
      <c r="G15" s="165">
        <f t="shared" si="1"/>
        <v>125000</v>
      </c>
      <c r="H15" s="165">
        <f t="shared" si="1"/>
        <v>15000</v>
      </c>
      <c r="I15" s="165">
        <f t="shared" si="1"/>
        <v>600</v>
      </c>
      <c r="J15" s="165">
        <f t="shared" si="1"/>
        <v>0</v>
      </c>
      <c r="K15" s="165"/>
      <c r="L15" s="165"/>
      <c r="M15" s="165">
        <f>SUM(M16:M19)</f>
        <v>944500</v>
      </c>
      <c r="N15" s="165">
        <f>SUM(N16:N19)</f>
        <v>944500</v>
      </c>
      <c r="O15" s="166">
        <v>0</v>
      </c>
      <c r="P15" s="166">
        <v>0</v>
      </c>
      <c r="Q15" s="151"/>
    </row>
    <row r="16" spans="1:17" s="21" customFormat="1" ht="24">
      <c r="A16" s="152"/>
      <c r="B16" s="184" t="s">
        <v>209</v>
      </c>
      <c r="C16" s="153" t="s">
        <v>210</v>
      </c>
      <c r="D16" s="158">
        <v>24000</v>
      </c>
      <c r="E16" s="158">
        <v>24000</v>
      </c>
      <c r="F16" s="158">
        <v>0</v>
      </c>
      <c r="G16" s="158">
        <v>24000</v>
      </c>
      <c r="H16" s="158">
        <v>0</v>
      </c>
      <c r="I16" s="158"/>
      <c r="J16" s="158">
        <v>0</v>
      </c>
      <c r="K16" s="158">
        <v>0</v>
      </c>
      <c r="L16" s="158">
        <v>0</v>
      </c>
      <c r="M16" s="158">
        <v>0</v>
      </c>
      <c r="N16" s="159">
        <v>0</v>
      </c>
      <c r="O16" s="159">
        <v>0</v>
      </c>
      <c r="P16" s="159">
        <v>0</v>
      </c>
      <c r="Q16" s="151"/>
    </row>
    <row r="17" spans="1:17" s="21" customFormat="1" ht="24">
      <c r="A17" s="152"/>
      <c r="B17" s="184" t="s">
        <v>211</v>
      </c>
      <c r="C17" s="153" t="s">
        <v>212</v>
      </c>
      <c r="D17" s="158">
        <v>543800</v>
      </c>
      <c r="E17" s="158">
        <v>11500</v>
      </c>
      <c r="F17" s="158">
        <v>0</v>
      </c>
      <c r="G17" s="158">
        <v>11500</v>
      </c>
      <c r="H17" s="158">
        <v>0</v>
      </c>
      <c r="I17" s="158">
        <v>0</v>
      </c>
      <c r="J17" s="158"/>
      <c r="K17" s="158">
        <v>0</v>
      </c>
      <c r="L17" s="158">
        <v>0</v>
      </c>
      <c r="M17" s="158">
        <v>532300</v>
      </c>
      <c r="N17" s="159">
        <v>532300</v>
      </c>
      <c r="O17" s="159">
        <v>0</v>
      </c>
      <c r="P17" s="159">
        <v>0</v>
      </c>
      <c r="Q17" s="151"/>
    </row>
    <row r="18" spans="1:17" s="21" customFormat="1" ht="17.25" customHeight="1">
      <c r="A18" s="153"/>
      <c r="B18" s="153">
        <v>60016</v>
      </c>
      <c r="C18" s="153" t="s">
        <v>213</v>
      </c>
      <c r="D18" s="158">
        <v>208000</v>
      </c>
      <c r="E18" s="158">
        <v>158000</v>
      </c>
      <c r="F18" s="158">
        <v>52900</v>
      </c>
      <c r="G18" s="158">
        <v>89500</v>
      </c>
      <c r="H18" s="158">
        <v>15000</v>
      </c>
      <c r="I18" s="158">
        <v>600</v>
      </c>
      <c r="J18" s="158">
        <v>0</v>
      </c>
      <c r="K18" s="158">
        <v>0</v>
      </c>
      <c r="L18" s="158">
        <v>0</v>
      </c>
      <c r="M18" s="158">
        <v>50000</v>
      </c>
      <c r="N18" s="159">
        <v>50000</v>
      </c>
      <c r="O18" s="159">
        <v>0</v>
      </c>
      <c r="P18" s="159">
        <v>0</v>
      </c>
      <c r="Q18" s="151"/>
    </row>
    <row r="19" spans="1:17" s="21" customFormat="1" ht="18.75" customHeight="1">
      <c r="A19" s="153"/>
      <c r="B19" s="153">
        <v>60095</v>
      </c>
      <c r="C19" s="153" t="s">
        <v>202</v>
      </c>
      <c r="D19" s="158">
        <v>362200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67">
        <v>0</v>
      </c>
      <c r="K19" s="158">
        <v>0</v>
      </c>
      <c r="L19" s="158">
        <v>0</v>
      </c>
      <c r="M19" s="158">
        <v>362200</v>
      </c>
      <c r="N19" s="159">
        <v>362200</v>
      </c>
      <c r="O19" s="159">
        <v>0</v>
      </c>
      <c r="P19" s="159">
        <v>0</v>
      </c>
      <c r="Q19" s="151"/>
    </row>
    <row r="20" spans="1:17" s="21" customFormat="1" ht="24">
      <c r="A20" s="173">
        <v>700</v>
      </c>
      <c r="B20" s="173"/>
      <c r="C20" s="173" t="s">
        <v>214</v>
      </c>
      <c r="D20" s="174">
        <f>SUM(D21)</f>
        <v>26000</v>
      </c>
      <c r="E20" s="174">
        <f>SUM(E21)</f>
        <v>26000</v>
      </c>
      <c r="F20" s="174">
        <v>0</v>
      </c>
      <c r="G20" s="174">
        <f>SUM(G21)</f>
        <v>26000</v>
      </c>
      <c r="H20" s="174">
        <v>0</v>
      </c>
      <c r="I20" s="174">
        <v>0</v>
      </c>
      <c r="J20" s="175">
        <v>0</v>
      </c>
      <c r="K20" s="174">
        <v>0</v>
      </c>
      <c r="L20" s="174">
        <v>0</v>
      </c>
      <c r="M20" s="174">
        <v>0</v>
      </c>
      <c r="N20" s="176">
        <v>0</v>
      </c>
      <c r="O20" s="176">
        <v>0</v>
      </c>
      <c r="P20" s="176">
        <v>0</v>
      </c>
      <c r="Q20" s="151"/>
    </row>
    <row r="21" spans="1:17" s="21" customFormat="1" ht="24">
      <c r="A21" s="169"/>
      <c r="B21" s="169">
        <v>70005</v>
      </c>
      <c r="C21" s="169" t="s">
        <v>215</v>
      </c>
      <c r="D21" s="170">
        <v>26000</v>
      </c>
      <c r="E21" s="170">
        <v>26000</v>
      </c>
      <c r="F21" s="170">
        <v>0</v>
      </c>
      <c r="G21" s="170">
        <v>26000</v>
      </c>
      <c r="H21" s="170">
        <v>0</v>
      </c>
      <c r="I21" s="170">
        <v>0</v>
      </c>
      <c r="J21" s="171">
        <v>0</v>
      </c>
      <c r="K21" s="170">
        <v>0</v>
      </c>
      <c r="L21" s="170">
        <v>0</v>
      </c>
      <c r="M21" s="170">
        <v>0</v>
      </c>
      <c r="N21" s="172">
        <v>0</v>
      </c>
      <c r="O21" s="172">
        <v>0</v>
      </c>
      <c r="P21" s="172">
        <v>0</v>
      </c>
      <c r="Q21" s="151"/>
    </row>
    <row r="22" spans="1:17" s="21" customFormat="1" ht="19.5" customHeight="1">
      <c r="A22" s="173">
        <v>710</v>
      </c>
      <c r="B22" s="173"/>
      <c r="C22" s="173" t="s">
        <v>216</v>
      </c>
      <c r="D22" s="174">
        <f>SUM(D23:D25)</f>
        <v>62211</v>
      </c>
      <c r="E22" s="174">
        <f>SUM(E23:E25)</f>
        <v>62211</v>
      </c>
      <c r="F22" s="174">
        <v>0</v>
      </c>
      <c r="G22" s="174">
        <f>SUM(G23:G25)</f>
        <v>62211</v>
      </c>
      <c r="H22" s="174">
        <v>0</v>
      </c>
      <c r="I22" s="174">
        <v>0</v>
      </c>
      <c r="J22" s="175">
        <v>0</v>
      </c>
      <c r="K22" s="174">
        <v>0</v>
      </c>
      <c r="L22" s="174">
        <v>0</v>
      </c>
      <c r="M22" s="174">
        <v>0</v>
      </c>
      <c r="N22" s="176">
        <v>0</v>
      </c>
      <c r="O22" s="176">
        <v>0</v>
      </c>
      <c r="P22" s="176">
        <v>0</v>
      </c>
      <c r="Q22" s="151"/>
    </row>
    <row r="23" spans="1:17" s="21" customFormat="1" ht="24">
      <c r="A23" s="169"/>
      <c r="B23" s="169">
        <v>71004</v>
      </c>
      <c r="C23" s="169" t="s">
        <v>217</v>
      </c>
      <c r="D23" s="170">
        <v>60000</v>
      </c>
      <c r="E23" s="170">
        <v>60000</v>
      </c>
      <c r="F23" s="170">
        <v>0</v>
      </c>
      <c r="G23" s="170">
        <v>60000</v>
      </c>
      <c r="H23" s="170">
        <v>0</v>
      </c>
      <c r="I23" s="170">
        <v>0</v>
      </c>
      <c r="J23" s="171">
        <v>0</v>
      </c>
      <c r="K23" s="170">
        <v>0</v>
      </c>
      <c r="L23" s="170">
        <v>0</v>
      </c>
      <c r="M23" s="170">
        <v>0</v>
      </c>
      <c r="N23" s="172">
        <v>0</v>
      </c>
      <c r="O23" s="172">
        <v>0</v>
      </c>
      <c r="P23" s="172">
        <v>0</v>
      </c>
      <c r="Q23" s="151"/>
    </row>
    <row r="24" spans="1:17" s="21" customFormat="1" ht="12.75">
      <c r="A24" s="169"/>
      <c r="B24" s="169">
        <v>71035</v>
      </c>
      <c r="C24" s="169" t="s">
        <v>218</v>
      </c>
      <c r="D24" s="170">
        <v>1711</v>
      </c>
      <c r="E24" s="170">
        <v>1711</v>
      </c>
      <c r="F24" s="170">
        <v>0</v>
      </c>
      <c r="G24" s="170">
        <v>1711</v>
      </c>
      <c r="H24" s="170">
        <v>0</v>
      </c>
      <c r="I24" s="170">
        <v>0</v>
      </c>
      <c r="J24" s="171">
        <v>0</v>
      </c>
      <c r="K24" s="170">
        <v>0</v>
      </c>
      <c r="L24" s="170">
        <v>0</v>
      </c>
      <c r="M24" s="170">
        <v>0</v>
      </c>
      <c r="N24" s="172">
        <v>0</v>
      </c>
      <c r="O24" s="172">
        <v>0</v>
      </c>
      <c r="P24" s="172">
        <v>0</v>
      </c>
      <c r="Q24" s="151"/>
    </row>
    <row r="25" spans="1:17" s="21" customFormat="1" ht="12.75">
      <c r="A25" s="169"/>
      <c r="B25" s="169">
        <v>71095</v>
      </c>
      <c r="C25" s="169" t="s">
        <v>202</v>
      </c>
      <c r="D25" s="170">
        <v>500</v>
      </c>
      <c r="E25" s="170">
        <v>500</v>
      </c>
      <c r="F25" s="170">
        <v>0</v>
      </c>
      <c r="G25" s="170">
        <v>500</v>
      </c>
      <c r="H25" s="170">
        <v>0</v>
      </c>
      <c r="I25" s="170">
        <v>0</v>
      </c>
      <c r="J25" s="171">
        <v>0</v>
      </c>
      <c r="K25" s="170">
        <v>0</v>
      </c>
      <c r="L25" s="170">
        <v>0</v>
      </c>
      <c r="M25" s="170">
        <v>0</v>
      </c>
      <c r="N25" s="172">
        <v>0</v>
      </c>
      <c r="O25" s="172">
        <v>0</v>
      </c>
      <c r="P25" s="172">
        <v>0</v>
      </c>
      <c r="Q25" s="151"/>
    </row>
    <row r="26" spans="1:17" s="21" customFormat="1" ht="18" customHeight="1">
      <c r="A26" s="173">
        <v>750</v>
      </c>
      <c r="B26" s="173"/>
      <c r="C26" s="173" t="s">
        <v>219</v>
      </c>
      <c r="D26" s="174">
        <f>SUM(D27:D31)</f>
        <v>1385100</v>
      </c>
      <c r="E26" s="174">
        <f>SUM(E27:E31)</f>
        <v>1290375</v>
      </c>
      <c r="F26" s="174">
        <f>SUM(F27:F31)</f>
        <v>990775</v>
      </c>
      <c r="G26" s="174">
        <f>SUM(G27:G31)</f>
        <v>209100</v>
      </c>
      <c r="H26" s="174">
        <v>0</v>
      </c>
      <c r="I26" s="174">
        <f>SUM(I27:I31)</f>
        <v>90500</v>
      </c>
      <c r="J26" s="175">
        <v>0</v>
      </c>
      <c r="K26" s="174">
        <v>0</v>
      </c>
      <c r="L26" s="174">
        <v>0</v>
      </c>
      <c r="M26" s="174">
        <f>SUM(M27:M31)</f>
        <v>94725</v>
      </c>
      <c r="N26" s="174">
        <f>SUM(N27:N31)</f>
        <v>94725</v>
      </c>
      <c r="O26" s="176">
        <v>0</v>
      </c>
      <c r="P26" s="176">
        <v>0</v>
      </c>
      <c r="Q26" s="151"/>
    </row>
    <row r="27" spans="1:17" s="21" customFormat="1" ht="14.25" customHeight="1">
      <c r="A27" s="169"/>
      <c r="B27" s="169">
        <v>75011</v>
      </c>
      <c r="C27" s="169" t="s">
        <v>220</v>
      </c>
      <c r="D27" s="170">
        <v>47775</v>
      </c>
      <c r="E27" s="170">
        <v>47775</v>
      </c>
      <c r="F27" s="170">
        <v>41775</v>
      </c>
      <c r="G27" s="170">
        <v>6000</v>
      </c>
      <c r="H27" s="170">
        <v>0</v>
      </c>
      <c r="I27" s="170">
        <v>0</v>
      </c>
      <c r="J27" s="171">
        <v>0</v>
      </c>
      <c r="K27" s="170">
        <v>0</v>
      </c>
      <c r="L27" s="170">
        <v>0</v>
      </c>
      <c r="M27" s="170">
        <v>0</v>
      </c>
      <c r="N27" s="172">
        <v>0</v>
      </c>
      <c r="O27" s="172">
        <v>0</v>
      </c>
      <c r="P27" s="172">
        <v>0</v>
      </c>
      <c r="Q27" s="151"/>
    </row>
    <row r="28" spans="1:17" s="21" customFormat="1" ht="16.5" customHeight="1">
      <c r="A28" s="169"/>
      <c r="B28" s="169">
        <v>75022</v>
      </c>
      <c r="C28" s="169" t="s">
        <v>221</v>
      </c>
      <c r="D28" s="170">
        <v>83000</v>
      </c>
      <c r="E28" s="170">
        <v>83000</v>
      </c>
      <c r="F28" s="170">
        <v>0</v>
      </c>
      <c r="G28" s="170">
        <v>5000</v>
      </c>
      <c r="H28" s="170">
        <v>0</v>
      </c>
      <c r="I28" s="170">
        <v>78000</v>
      </c>
      <c r="J28" s="171">
        <v>0</v>
      </c>
      <c r="K28" s="170">
        <v>0</v>
      </c>
      <c r="L28" s="170">
        <v>0</v>
      </c>
      <c r="M28" s="170">
        <v>0</v>
      </c>
      <c r="N28" s="172">
        <v>0</v>
      </c>
      <c r="O28" s="172">
        <v>0</v>
      </c>
      <c r="P28" s="172">
        <v>0</v>
      </c>
      <c r="Q28" s="151"/>
    </row>
    <row r="29" spans="1:17" s="21" customFormat="1" ht="15.75" customHeight="1">
      <c r="A29" s="169"/>
      <c r="B29" s="169">
        <v>75023</v>
      </c>
      <c r="C29" s="169" t="s">
        <v>222</v>
      </c>
      <c r="D29" s="170">
        <v>1230325</v>
      </c>
      <c r="E29" s="170">
        <v>1135600</v>
      </c>
      <c r="F29" s="170">
        <v>949000</v>
      </c>
      <c r="G29" s="170">
        <v>186100</v>
      </c>
      <c r="H29" s="170">
        <v>0</v>
      </c>
      <c r="I29" s="170">
        <v>500</v>
      </c>
      <c r="J29" s="171">
        <v>0</v>
      </c>
      <c r="K29" s="170">
        <v>0</v>
      </c>
      <c r="L29" s="170">
        <v>0</v>
      </c>
      <c r="M29" s="170">
        <v>94725</v>
      </c>
      <c r="N29" s="172">
        <v>94725</v>
      </c>
      <c r="O29" s="172">
        <v>0</v>
      </c>
      <c r="P29" s="172">
        <v>0</v>
      </c>
      <c r="Q29" s="151"/>
    </row>
    <row r="30" spans="1:17" s="21" customFormat="1" ht="26.25" customHeight="1">
      <c r="A30" s="169"/>
      <c r="B30" s="169">
        <v>75075</v>
      </c>
      <c r="C30" s="169" t="s">
        <v>223</v>
      </c>
      <c r="D30" s="170">
        <v>12000</v>
      </c>
      <c r="E30" s="170">
        <v>12000</v>
      </c>
      <c r="F30" s="170">
        <v>0</v>
      </c>
      <c r="G30" s="170">
        <v>12000</v>
      </c>
      <c r="H30" s="170">
        <v>0</v>
      </c>
      <c r="I30" s="170">
        <v>0</v>
      </c>
      <c r="J30" s="171">
        <v>0</v>
      </c>
      <c r="K30" s="170">
        <v>0</v>
      </c>
      <c r="L30" s="170">
        <v>0</v>
      </c>
      <c r="M30" s="170">
        <v>0</v>
      </c>
      <c r="N30" s="172">
        <v>0</v>
      </c>
      <c r="O30" s="172">
        <v>0</v>
      </c>
      <c r="P30" s="172">
        <v>0</v>
      </c>
      <c r="Q30" s="151"/>
    </row>
    <row r="31" spans="1:17" s="21" customFormat="1" ht="16.5" customHeight="1">
      <c r="A31" s="169"/>
      <c r="B31" s="169">
        <v>75095</v>
      </c>
      <c r="C31" s="169" t="s">
        <v>202</v>
      </c>
      <c r="D31" s="170">
        <v>12000</v>
      </c>
      <c r="E31" s="170">
        <v>12000</v>
      </c>
      <c r="F31" s="170">
        <v>0</v>
      </c>
      <c r="G31" s="170">
        <v>0</v>
      </c>
      <c r="H31" s="170">
        <v>0</v>
      </c>
      <c r="I31" s="170">
        <v>12000</v>
      </c>
      <c r="J31" s="171">
        <v>0</v>
      </c>
      <c r="K31" s="170">
        <v>0</v>
      </c>
      <c r="L31" s="170">
        <v>0</v>
      </c>
      <c r="M31" s="170">
        <v>0</v>
      </c>
      <c r="N31" s="172">
        <v>0</v>
      </c>
      <c r="O31" s="172">
        <v>0</v>
      </c>
      <c r="P31" s="172">
        <v>0</v>
      </c>
      <c r="Q31" s="151"/>
    </row>
    <row r="32" spans="1:17" s="21" customFormat="1" ht="48">
      <c r="A32" s="173">
        <v>751</v>
      </c>
      <c r="B32" s="173"/>
      <c r="C32" s="173" t="s">
        <v>224</v>
      </c>
      <c r="D32" s="174">
        <f aca="true" t="shared" si="2" ref="D32:P32">SUM(D33)</f>
        <v>876</v>
      </c>
      <c r="E32" s="174">
        <f t="shared" si="2"/>
        <v>876</v>
      </c>
      <c r="F32" s="174">
        <f t="shared" si="2"/>
        <v>876</v>
      </c>
      <c r="G32" s="174">
        <f t="shared" si="2"/>
        <v>0</v>
      </c>
      <c r="H32" s="174">
        <f t="shared" si="2"/>
        <v>0</v>
      </c>
      <c r="I32" s="174">
        <f t="shared" si="2"/>
        <v>0</v>
      </c>
      <c r="J32" s="174">
        <f t="shared" si="2"/>
        <v>0</v>
      </c>
      <c r="K32" s="174">
        <f t="shared" si="2"/>
        <v>0</v>
      </c>
      <c r="L32" s="174">
        <f t="shared" si="2"/>
        <v>0</v>
      </c>
      <c r="M32" s="174">
        <f t="shared" si="2"/>
        <v>0</v>
      </c>
      <c r="N32" s="174">
        <f t="shared" si="2"/>
        <v>0</v>
      </c>
      <c r="O32" s="174">
        <f t="shared" si="2"/>
        <v>0</v>
      </c>
      <c r="P32" s="174">
        <f t="shared" si="2"/>
        <v>0</v>
      </c>
      <c r="Q32" s="151"/>
    </row>
    <row r="33" spans="1:17" s="21" customFormat="1" ht="36">
      <c r="A33" s="169"/>
      <c r="B33" s="169">
        <v>75101</v>
      </c>
      <c r="C33" s="169" t="s">
        <v>225</v>
      </c>
      <c r="D33" s="170">
        <v>876</v>
      </c>
      <c r="E33" s="170">
        <v>876</v>
      </c>
      <c r="F33" s="170">
        <v>876</v>
      </c>
      <c r="G33" s="170">
        <v>0</v>
      </c>
      <c r="H33" s="170">
        <v>0</v>
      </c>
      <c r="I33" s="170">
        <v>0</v>
      </c>
      <c r="J33" s="171">
        <v>0</v>
      </c>
      <c r="K33" s="170">
        <v>0</v>
      </c>
      <c r="L33" s="170">
        <v>0</v>
      </c>
      <c r="M33" s="170">
        <v>0</v>
      </c>
      <c r="N33" s="172">
        <v>0</v>
      </c>
      <c r="O33" s="172">
        <v>0</v>
      </c>
      <c r="P33" s="172">
        <v>0</v>
      </c>
      <c r="Q33" s="151"/>
    </row>
    <row r="34" spans="1:17" s="21" customFormat="1" ht="36">
      <c r="A34" s="173">
        <v>754</v>
      </c>
      <c r="B34" s="173"/>
      <c r="C34" s="173" t="s">
        <v>226</v>
      </c>
      <c r="D34" s="174">
        <f>SUM(D35:D37)</f>
        <v>85000</v>
      </c>
      <c r="E34" s="174">
        <f>SUM(E35:E37)</f>
        <v>75000</v>
      </c>
      <c r="F34" s="174">
        <f>SUM(F35:F37)</f>
        <v>14000</v>
      </c>
      <c r="G34" s="174">
        <f>SUM(G35:G37)</f>
        <v>61000</v>
      </c>
      <c r="H34" s="174">
        <v>0</v>
      </c>
      <c r="I34" s="174">
        <v>0</v>
      </c>
      <c r="J34" s="175">
        <v>0</v>
      </c>
      <c r="K34" s="174">
        <v>0</v>
      </c>
      <c r="L34" s="174">
        <v>0</v>
      </c>
      <c r="M34" s="174">
        <f>SUM(M35:M37)</f>
        <v>10000</v>
      </c>
      <c r="N34" s="174">
        <f>SUM(N35:N37)</f>
        <v>10000</v>
      </c>
      <c r="O34" s="176">
        <v>0</v>
      </c>
      <c r="P34" s="176">
        <v>0</v>
      </c>
      <c r="Q34" s="151"/>
    </row>
    <row r="35" spans="1:17" s="21" customFormat="1" ht="36">
      <c r="A35" s="169"/>
      <c r="B35" s="169">
        <v>75411</v>
      </c>
      <c r="C35" s="169" t="s">
        <v>227</v>
      </c>
      <c r="D35" s="170">
        <v>30000</v>
      </c>
      <c r="E35" s="170">
        <v>30000</v>
      </c>
      <c r="F35" s="170">
        <v>0</v>
      </c>
      <c r="G35" s="170">
        <v>30000</v>
      </c>
      <c r="H35" s="170">
        <v>0</v>
      </c>
      <c r="I35" s="170">
        <v>0</v>
      </c>
      <c r="J35" s="171">
        <v>0</v>
      </c>
      <c r="K35" s="170">
        <v>0</v>
      </c>
      <c r="L35" s="170">
        <v>0</v>
      </c>
      <c r="M35" s="170">
        <v>0</v>
      </c>
      <c r="N35" s="172">
        <v>0</v>
      </c>
      <c r="O35" s="172">
        <v>0</v>
      </c>
      <c r="P35" s="172">
        <v>0</v>
      </c>
      <c r="Q35" s="151"/>
    </row>
    <row r="36" spans="1:17" s="21" customFormat="1" ht="24">
      <c r="A36" s="169"/>
      <c r="B36" s="169">
        <v>75412</v>
      </c>
      <c r="C36" s="169" t="s">
        <v>228</v>
      </c>
      <c r="D36" s="170">
        <v>53000</v>
      </c>
      <c r="E36" s="170">
        <v>43000</v>
      </c>
      <c r="F36" s="170">
        <v>14000</v>
      </c>
      <c r="G36" s="170">
        <v>29000</v>
      </c>
      <c r="H36" s="170">
        <v>0</v>
      </c>
      <c r="I36" s="170">
        <v>0</v>
      </c>
      <c r="J36" s="171">
        <v>0</v>
      </c>
      <c r="K36" s="170">
        <v>0</v>
      </c>
      <c r="L36" s="170">
        <v>0</v>
      </c>
      <c r="M36" s="170">
        <v>10000</v>
      </c>
      <c r="N36" s="172">
        <v>10000</v>
      </c>
      <c r="O36" s="172">
        <v>0</v>
      </c>
      <c r="P36" s="172">
        <v>0</v>
      </c>
      <c r="Q36" s="151"/>
    </row>
    <row r="37" spans="1:17" s="21" customFormat="1" ht="17.25" customHeight="1">
      <c r="A37" s="169"/>
      <c r="B37" s="169">
        <v>75421</v>
      </c>
      <c r="C37" s="169" t="s">
        <v>229</v>
      </c>
      <c r="D37" s="170">
        <v>2000</v>
      </c>
      <c r="E37" s="170">
        <v>2000</v>
      </c>
      <c r="F37" s="170">
        <v>0</v>
      </c>
      <c r="G37" s="170">
        <v>2000</v>
      </c>
      <c r="H37" s="170">
        <v>0</v>
      </c>
      <c r="I37" s="170">
        <v>0</v>
      </c>
      <c r="J37" s="171">
        <v>0</v>
      </c>
      <c r="K37" s="170">
        <v>0</v>
      </c>
      <c r="L37" s="170">
        <v>0</v>
      </c>
      <c r="M37" s="170">
        <v>0</v>
      </c>
      <c r="N37" s="172">
        <v>0</v>
      </c>
      <c r="O37" s="172">
        <v>0</v>
      </c>
      <c r="P37" s="172">
        <v>0</v>
      </c>
      <c r="Q37" s="151"/>
    </row>
    <row r="38" spans="1:17" s="21" customFormat="1" ht="91.5" customHeight="1">
      <c r="A38" s="173">
        <v>756</v>
      </c>
      <c r="B38" s="179"/>
      <c r="C38" s="179" t="s">
        <v>230</v>
      </c>
      <c r="D38" s="175">
        <f aca="true" t="shared" si="3" ref="D38:P38">SUM(D39)</f>
        <v>34000</v>
      </c>
      <c r="E38" s="175">
        <f t="shared" si="3"/>
        <v>34000</v>
      </c>
      <c r="F38" s="175">
        <f t="shared" si="3"/>
        <v>13000</v>
      </c>
      <c r="G38" s="175">
        <f t="shared" si="3"/>
        <v>21000</v>
      </c>
      <c r="H38" s="175">
        <f t="shared" si="3"/>
        <v>0</v>
      </c>
      <c r="I38" s="175">
        <f t="shared" si="3"/>
        <v>0</v>
      </c>
      <c r="J38" s="175">
        <f t="shared" si="3"/>
        <v>0</v>
      </c>
      <c r="K38" s="175">
        <f t="shared" si="3"/>
        <v>0</v>
      </c>
      <c r="L38" s="175">
        <f t="shared" si="3"/>
        <v>0</v>
      </c>
      <c r="M38" s="175">
        <f t="shared" si="3"/>
        <v>0</v>
      </c>
      <c r="N38" s="175">
        <f t="shared" si="3"/>
        <v>0</v>
      </c>
      <c r="O38" s="175">
        <f t="shared" si="3"/>
        <v>0</v>
      </c>
      <c r="P38" s="175">
        <f t="shared" si="3"/>
        <v>0</v>
      </c>
      <c r="Q38" s="151"/>
    </row>
    <row r="39" spans="1:17" s="21" customFormat="1" ht="36">
      <c r="A39" s="169"/>
      <c r="B39" s="169">
        <v>75647</v>
      </c>
      <c r="C39" s="169" t="s">
        <v>231</v>
      </c>
      <c r="D39" s="170">
        <v>34000</v>
      </c>
      <c r="E39" s="170">
        <v>34000</v>
      </c>
      <c r="F39" s="170">
        <v>13000</v>
      </c>
      <c r="G39" s="170">
        <v>21000</v>
      </c>
      <c r="H39" s="170">
        <v>0</v>
      </c>
      <c r="I39" s="170">
        <v>0</v>
      </c>
      <c r="J39" s="171">
        <v>0</v>
      </c>
      <c r="K39" s="170">
        <v>0</v>
      </c>
      <c r="L39" s="170">
        <v>0</v>
      </c>
      <c r="M39" s="170">
        <v>0</v>
      </c>
      <c r="N39" s="172">
        <v>0</v>
      </c>
      <c r="O39" s="172">
        <v>0</v>
      </c>
      <c r="P39" s="172">
        <v>0</v>
      </c>
      <c r="Q39" s="151"/>
    </row>
    <row r="40" spans="1:17" s="21" customFormat="1" ht="24">
      <c r="A40" s="173">
        <v>757</v>
      </c>
      <c r="B40" s="173"/>
      <c r="C40" s="173" t="s">
        <v>233</v>
      </c>
      <c r="D40" s="174">
        <f aca="true" t="shared" si="4" ref="D40:K40">SUM(D41)</f>
        <v>240000</v>
      </c>
      <c r="E40" s="174">
        <f t="shared" si="4"/>
        <v>240000</v>
      </c>
      <c r="F40" s="174">
        <f t="shared" si="4"/>
        <v>0</v>
      </c>
      <c r="G40" s="174">
        <f t="shared" si="4"/>
        <v>0</v>
      </c>
      <c r="H40" s="174">
        <f t="shared" si="4"/>
        <v>0</v>
      </c>
      <c r="I40" s="174">
        <f t="shared" si="4"/>
        <v>0</v>
      </c>
      <c r="J40" s="175">
        <f t="shared" si="4"/>
        <v>0</v>
      </c>
      <c r="K40" s="174">
        <f t="shared" si="4"/>
        <v>240000</v>
      </c>
      <c r="L40" s="174">
        <v>0</v>
      </c>
      <c r="M40" s="174">
        <v>0</v>
      </c>
      <c r="N40" s="176">
        <v>0</v>
      </c>
      <c r="O40" s="176">
        <v>0</v>
      </c>
      <c r="P40" s="176">
        <v>0</v>
      </c>
      <c r="Q40" s="151"/>
    </row>
    <row r="41" spans="1:17" s="21" customFormat="1" ht="36">
      <c r="A41" s="169"/>
      <c r="B41" s="169">
        <v>75702</v>
      </c>
      <c r="C41" s="169" t="s">
        <v>234</v>
      </c>
      <c r="D41" s="170">
        <v>240000</v>
      </c>
      <c r="E41" s="170">
        <v>240000</v>
      </c>
      <c r="F41" s="170">
        <v>0</v>
      </c>
      <c r="G41" s="170">
        <v>0</v>
      </c>
      <c r="H41" s="170">
        <v>0</v>
      </c>
      <c r="I41" s="170">
        <v>0</v>
      </c>
      <c r="J41" s="171">
        <v>0</v>
      </c>
      <c r="K41" s="170">
        <v>240000</v>
      </c>
      <c r="L41" s="170">
        <v>0</v>
      </c>
      <c r="M41" s="170">
        <v>0</v>
      </c>
      <c r="N41" s="172">
        <v>0</v>
      </c>
      <c r="O41" s="172">
        <v>0</v>
      </c>
      <c r="P41" s="172">
        <v>0</v>
      </c>
      <c r="Q41" s="151"/>
    </row>
    <row r="42" spans="1:17" s="21" customFormat="1" ht="24" customHeight="1">
      <c r="A42" s="173">
        <v>758</v>
      </c>
      <c r="B42" s="173"/>
      <c r="C42" s="173" t="s">
        <v>235</v>
      </c>
      <c r="D42" s="174">
        <f aca="true" t="shared" si="5" ref="D42:J42">SUM(D43)</f>
        <v>80000</v>
      </c>
      <c r="E42" s="174">
        <f t="shared" si="5"/>
        <v>80000</v>
      </c>
      <c r="F42" s="174">
        <f t="shared" si="5"/>
        <v>0</v>
      </c>
      <c r="G42" s="174">
        <f t="shared" si="5"/>
        <v>80000</v>
      </c>
      <c r="H42" s="174">
        <f t="shared" si="5"/>
        <v>0</v>
      </c>
      <c r="I42" s="174">
        <f t="shared" si="5"/>
        <v>0</v>
      </c>
      <c r="J42" s="175">
        <f t="shared" si="5"/>
        <v>0</v>
      </c>
      <c r="K42" s="174">
        <v>0</v>
      </c>
      <c r="L42" s="174">
        <v>0</v>
      </c>
      <c r="M42" s="174">
        <v>0</v>
      </c>
      <c r="N42" s="176">
        <v>0</v>
      </c>
      <c r="O42" s="176">
        <v>0</v>
      </c>
      <c r="P42" s="176">
        <v>0</v>
      </c>
      <c r="Q42" s="151"/>
    </row>
    <row r="43" spans="1:17" s="21" customFormat="1" ht="17.25" customHeight="1">
      <c r="A43" s="169"/>
      <c r="B43" s="169">
        <v>75818</v>
      </c>
      <c r="C43" s="169" t="s">
        <v>236</v>
      </c>
      <c r="D43" s="170">
        <v>80000</v>
      </c>
      <c r="E43" s="170">
        <v>80000</v>
      </c>
      <c r="F43" s="170">
        <v>0</v>
      </c>
      <c r="G43" s="170">
        <v>80000</v>
      </c>
      <c r="H43" s="170">
        <v>0</v>
      </c>
      <c r="I43" s="170">
        <v>0</v>
      </c>
      <c r="J43" s="171">
        <v>0</v>
      </c>
      <c r="K43" s="170">
        <v>0</v>
      </c>
      <c r="L43" s="170">
        <v>0</v>
      </c>
      <c r="M43" s="170">
        <v>0</v>
      </c>
      <c r="N43" s="172">
        <v>0</v>
      </c>
      <c r="O43" s="172">
        <v>0</v>
      </c>
      <c r="P43" s="172">
        <v>0</v>
      </c>
      <c r="Q43" s="151"/>
    </row>
    <row r="44" spans="1:17" s="21" customFormat="1" ht="12.75">
      <c r="A44" s="173">
        <v>801</v>
      </c>
      <c r="B44" s="173"/>
      <c r="C44" s="173" t="s">
        <v>237</v>
      </c>
      <c r="D44" s="174">
        <f aca="true" t="shared" si="6" ref="D44:I44">SUM(D45:D51)</f>
        <v>8540687</v>
      </c>
      <c r="E44" s="174">
        <f t="shared" si="6"/>
        <v>4850687</v>
      </c>
      <c r="F44" s="174">
        <f t="shared" si="6"/>
        <v>3810710</v>
      </c>
      <c r="G44" s="174">
        <f t="shared" si="6"/>
        <v>800677</v>
      </c>
      <c r="H44" s="174">
        <f t="shared" si="6"/>
        <v>19000</v>
      </c>
      <c r="I44" s="174">
        <f t="shared" si="6"/>
        <v>220300</v>
      </c>
      <c r="J44" s="175">
        <v>0</v>
      </c>
      <c r="K44" s="174">
        <v>0</v>
      </c>
      <c r="L44" s="174">
        <v>0</v>
      </c>
      <c r="M44" s="174">
        <f>SUM(M45:M51)</f>
        <v>3690000</v>
      </c>
      <c r="N44" s="174">
        <f>SUM(N45:N51)</f>
        <v>3690000</v>
      </c>
      <c r="O44" s="176">
        <v>0</v>
      </c>
      <c r="P44" s="176">
        <v>0</v>
      </c>
      <c r="Q44" s="151"/>
    </row>
    <row r="45" spans="1:17" s="21" customFormat="1" ht="17.25" customHeight="1">
      <c r="A45" s="169"/>
      <c r="B45" s="169">
        <v>80101</v>
      </c>
      <c r="C45" s="169" t="s">
        <v>238</v>
      </c>
      <c r="D45" s="170">
        <v>2929937</v>
      </c>
      <c r="E45" s="170">
        <v>2929937</v>
      </c>
      <c r="F45" s="170">
        <v>2332602</v>
      </c>
      <c r="G45" s="170">
        <v>462835</v>
      </c>
      <c r="H45" s="170">
        <v>0</v>
      </c>
      <c r="I45" s="170">
        <v>134500</v>
      </c>
      <c r="J45" s="171">
        <v>0</v>
      </c>
      <c r="K45" s="170">
        <v>0</v>
      </c>
      <c r="L45" s="170">
        <v>0</v>
      </c>
      <c r="M45" s="170">
        <v>0</v>
      </c>
      <c r="N45" s="172">
        <v>0</v>
      </c>
      <c r="O45" s="172">
        <v>0</v>
      </c>
      <c r="P45" s="172">
        <v>0</v>
      </c>
      <c r="Q45" s="151"/>
    </row>
    <row r="46" spans="1:17" s="21" customFormat="1" ht="24">
      <c r="A46" s="169"/>
      <c r="B46" s="169">
        <v>80103</v>
      </c>
      <c r="C46" s="169" t="s">
        <v>239</v>
      </c>
      <c r="D46" s="170">
        <v>256450</v>
      </c>
      <c r="E46" s="170">
        <v>256450</v>
      </c>
      <c r="F46" s="170">
        <v>215900</v>
      </c>
      <c r="G46" s="170">
        <v>24750</v>
      </c>
      <c r="H46" s="170">
        <v>0</v>
      </c>
      <c r="I46" s="170">
        <v>15800</v>
      </c>
      <c r="J46" s="171">
        <v>0</v>
      </c>
      <c r="K46" s="170">
        <v>0</v>
      </c>
      <c r="L46" s="170">
        <v>0</v>
      </c>
      <c r="M46" s="170">
        <v>0</v>
      </c>
      <c r="N46" s="172">
        <v>0</v>
      </c>
      <c r="O46" s="172">
        <v>0</v>
      </c>
      <c r="P46" s="172">
        <v>0</v>
      </c>
      <c r="Q46" s="151"/>
    </row>
    <row r="47" spans="1:17" s="21" customFormat="1" ht="18.75" customHeight="1">
      <c r="A47" s="169"/>
      <c r="B47" s="169">
        <v>80104</v>
      </c>
      <c r="C47" s="169" t="s">
        <v>240</v>
      </c>
      <c r="D47" s="170">
        <v>182900</v>
      </c>
      <c r="E47" s="170">
        <v>182900</v>
      </c>
      <c r="F47" s="170">
        <v>160000</v>
      </c>
      <c r="G47" s="170">
        <v>15900</v>
      </c>
      <c r="H47" s="170">
        <v>0</v>
      </c>
      <c r="I47" s="170">
        <v>7000</v>
      </c>
      <c r="J47" s="171">
        <v>0</v>
      </c>
      <c r="K47" s="170">
        <v>0</v>
      </c>
      <c r="L47" s="170">
        <v>0</v>
      </c>
      <c r="M47" s="170">
        <v>0</v>
      </c>
      <c r="N47" s="172">
        <v>0</v>
      </c>
      <c r="O47" s="172">
        <v>0</v>
      </c>
      <c r="P47" s="172">
        <v>0</v>
      </c>
      <c r="Q47" s="151"/>
    </row>
    <row r="48" spans="1:17" s="21" customFormat="1" ht="16.5" customHeight="1">
      <c r="A48" s="169"/>
      <c r="B48" s="169">
        <v>80110</v>
      </c>
      <c r="C48" s="169" t="s">
        <v>241</v>
      </c>
      <c r="D48" s="170">
        <v>4961300</v>
      </c>
      <c r="E48" s="170">
        <v>1271300</v>
      </c>
      <c r="F48" s="170">
        <v>1102208</v>
      </c>
      <c r="G48" s="170">
        <v>106092</v>
      </c>
      <c r="H48" s="170">
        <v>0</v>
      </c>
      <c r="I48" s="170">
        <v>63000</v>
      </c>
      <c r="J48" s="171">
        <v>0</v>
      </c>
      <c r="K48" s="170">
        <v>0</v>
      </c>
      <c r="L48" s="170">
        <v>0</v>
      </c>
      <c r="M48" s="170">
        <v>3690000</v>
      </c>
      <c r="N48" s="172">
        <v>3690000</v>
      </c>
      <c r="O48" s="172">
        <v>0</v>
      </c>
      <c r="P48" s="172">
        <v>0</v>
      </c>
      <c r="Q48" s="151"/>
    </row>
    <row r="49" spans="1:17" s="21" customFormat="1" ht="24">
      <c r="A49" s="169"/>
      <c r="B49" s="169">
        <v>80113</v>
      </c>
      <c r="C49" s="169" t="s">
        <v>242</v>
      </c>
      <c r="D49" s="170">
        <v>167000</v>
      </c>
      <c r="E49" s="170">
        <v>167000</v>
      </c>
      <c r="F49" s="170">
        <v>0</v>
      </c>
      <c r="G49" s="170">
        <v>148000</v>
      </c>
      <c r="H49" s="170">
        <v>19000</v>
      </c>
      <c r="I49" s="170">
        <v>0</v>
      </c>
      <c r="J49" s="171">
        <v>0</v>
      </c>
      <c r="K49" s="170">
        <v>0</v>
      </c>
      <c r="L49" s="170">
        <v>0</v>
      </c>
      <c r="M49" s="170">
        <v>0</v>
      </c>
      <c r="N49" s="172">
        <v>0</v>
      </c>
      <c r="O49" s="172">
        <v>0</v>
      </c>
      <c r="P49" s="172">
        <v>0</v>
      </c>
      <c r="Q49" s="151"/>
    </row>
    <row r="50" spans="1:17" s="21" customFormat="1" ht="24">
      <c r="A50" s="169"/>
      <c r="B50" s="169">
        <v>80146</v>
      </c>
      <c r="C50" s="169" t="s">
        <v>243</v>
      </c>
      <c r="D50" s="170">
        <v>8300</v>
      </c>
      <c r="E50" s="170">
        <v>8300</v>
      </c>
      <c r="F50" s="170">
        <v>0</v>
      </c>
      <c r="G50" s="170">
        <v>8300</v>
      </c>
      <c r="H50" s="170">
        <v>0</v>
      </c>
      <c r="I50" s="170">
        <v>0</v>
      </c>
      <c r="J50" s="171">
        <v>0</v>
      </c>
      <c r="K50" s="170">
        <v>0</v>
      </c>
      <c r="L50" s="170">
        <v>0</v>
      </c>
      <c r="M50" s="170">
        <v>0</v>
      </c>
      <c r="N50" s="172">
        <v>0</v>
      </c>
      <c r="O50" s="172">
        <v>0</v>
      </c>
      <c r="P50" s="172">
        <v>0</v>
      </c>
      <c r="Q50" s="151"/>
    </row>
    <row r="51" spans="1:17" s="21" customFormat="1" ht="16.5" customHeight="1">
      <c r="A51" s="169"/>
      <c r="B51" s="169">
        <v>80195</v>
      </c>
      <c r="C51" s="169" t="s">
        <v>202</v>
      </c>
      <c r="D51" s="170">
        <v>34800</v>
      </c>
      <c r="E51" s="170">
        <v>34800</v>
      </c>
      <c r="F51" s="170">
        <v>0</v>
      </c>
      <c r="G51" s="170">
        <v>34800</v>
      </c>
      <c r="H51" s="170">
        <v>0</v>
      </c>
      <c r="I51" s="170">
        <v>0</v>
      </c>
      <c r="J51" s="171">
        <v>0</v>
      </c>
      <c r="K51" s="170">
        <v>0</v>
      </c>
      <c r="L51" s="170">
        <v>0</v>
      </c>
      <c r="M51" s="170">
        <v>0</v>
      </c>
      <c r="N51" s="172">
        <v>0</v>
      </c>
      <c r="O51" s="172">
        <v>0</v>
      </c>
      <c r="P51" s="172">
        <v>0</v>
      </c>
      <c r="Q51" s="151"/>
    </row>
    <row r="52" spans="1:17" s="21" customFormat="1" ht="16.5" customHeight="1">
      <c r="A52" s="173">
        <v>851</v>
      </c>
      <c r="B52" s="173"/>
      <c r="C52" s="173" t="s">
        <v>244</v>
      </c>
      <c r="D52" s="174">
        <f>SUM(D53:D54)</f>
        <v>50000</v>
      </c>
      <c r="E52" s="174">
        <f>SUM(E53:E54)</f>
        <v>50000</v>
      </c>
      <c r="F52" s="174">
        <f>SUM(F53:F54)</f>
        <v>17300</v>
      </c>
      <c r="G52" s="174">
        <f>SUM(G53:G54)</f>
        <v>22700</v>
      </c>
      <c r="H52" s="174">
        <f>SUM(H53:H54)</f>
        <v>10000</v>
      </c>
      <c r="I52" s="174">
        <v>0</v>
      </c>
      <c r="J52" s="175">
        <v>0</v>
      </c>
      <c r="K52" s="174">
        <v>0</v>
      </c>
      <c r="L52" s="174">
        <v>0</v>
      </c>
      <c r="M52" s="174">
        <v>0</v>
      </c>
      <c r="N52" s="176">
        <v>0</v>
      </c>
      <c r="O52" s="176">
        <v>0</v>
      </c>
      <c r="P52" s="176">
        <v>0</v>
      </c>
      <c r="Q52" s="151"/>
    </row>
    <row r="53" spans="1:17" s="21" customFormat="1" ht="17.25" customHeight="1">
      <c r="A53" s="169"/>
      <c r="B53" s="169">
        <v>85153</v>
      </c>
      <c r="C53" s="169" t="s">
        <v>245</v>
      </c>
      <c r="D53" s="170">
        <v>6000</v>
      </c>
      <c r="E53" s="170">
        <v>6000</v>
      </c>
      <c r="F53" s="170">
        <v>0</v>
      </c>
      <c r="G53" s="170">
        <v>6000</v>
      </c>
      <c r="H53" s="170">
        <v>0</v>
      </c>
      <c r="I53" s="170">
        <v>0</v>
      </c>
      <c r="J53" s="171">
        <v>0</v>
      </c>
      <c r="K53" s="170">
        <v>0</v>
      </c>
      <c r="L53" s="170">
        <v>0</v>
      </c>
      <c r="M53" s="170">
        <v>0</v>
      </c>
      <c r="N53" s="172">
        <v>0</v>
      </c>
      <c r="O53" s="172">
        <v>0</v>
      </c>
      <c r="P53" s="172">
        <v>0</v>
      </c>
      <c r="Q53" s="151"/>
    </row>
    <row r="54" spans="1:17" s="21" customFormat="1" ht="24">
      <c r="A54" s="169"/>
      <c r="B54" s="169">
        <v>85154</v>
      </c>
      <c r="C54" s="169" t="s">
        <v>246</v>
      </c>
      <c r="D54" s="170">
        <v>44000</v>
      </c>
      <c r="E54" s="170">
        <v>44000</v>
      </c>
      <c r="F54" s="170">
        <v>17300</v>
      </c>
      <c r="G54" s="170">
        <v>16700</v>
      </c>
      <c r="H54" s="170">
        <v>10000</v>
      </c>
      <c r="I54" s="170">
        <v>0</v>
      </c>
      <c r="J54" s="171">
        <v>0</v>
      </c>
      <c r="K54" s="170">
        <v>0</v>
      </c>
      <c r="L54" s="170">
        <v>0</v>
      </c>
      <c r="M54" s="170">
        <v>0</v>
      </c>
      <c r="N54" s="172">
        <v>0</v>
      </c>
      <c r="O54" s="172">
        <v>0</v>
      </c>
      <c r="P54" s="172">
        <v>0</v>
      </c>
      <c r="Q54" s="151"/>
    </row>
    <row r="55" spans="1:17" s="21" customFormat="1" ht="19.5" customHeight="1">
      <c r="A55" s="173">
        <v>852</v>
      </c>
      <c r="B55" s="173"/>
      <c r="C55" s="173" t="s">
        <v>247</v>
      </c>
      <c r="D55" s="174">
        <f aca="true" t="shared" si="7" ref="D55:I55">SUM(D56:D64)</f>
        <v>2596951</v>
      </c>
      <c r="E55" s="174">
        <f t="shared" si="7"/>
        <v>2596951</v>
      </c>
      <c r="F55" s="174">
        <f t="shared" si="7"/>
        <v>313987</v>
      </c>
      <c r="G55" s="174">
        <f t="shared" si="7"/>
        <v>107166</v>
      </c>
      <c r="H55" s="174">
        <f t="shared" si="7"/>
        <v>0</v>
      </c>
      <c r="I55" s="174">
        <f t="shared" si="7"/>
        <v>2175798</v>
      </c>
      <c r="J55" s="175">
        <v>0</v>
      </c>
      <c r="K55" s="174">
        <v>0</v>
      </c>
      <c r="L55" s="174">
        <v>0</v>
      </c>
      <c r="M55" s="174">
        <v>0</v>
      </c>
      <c r="N55" s="176">
        <v>0</v>
      </c>
      <c r="O55" s="176">
        <v>0</v>
      </c>
      <c r="P55" s="176">
        <v>0</v>
      </c>
      <c r="Q55" s="151"/>
    </row>
    <row r="56" spans="1:17" s="21" customFormat="1" ht="18.75" customHeight="1">
      <c r="A56" s="169"/>
      <c r="B56" s="169">
        <v>85202</v>
      </c>
      <c r="C56" s="169" t="s">
        <v>248</v>
      </c>
      <c r="D56" s="170">
        <v>44040</v>
      </c>
      <c r="E56" s="170">
        <v>44040</v>
      </c>
      <c r="F56" s="170">
        <v>0</v>
      </c>
      <c r="G56" s="170">
        <v>44040</v>
      </c>
      <c r="H56" s="170">
        <v>0</v>
      </c>
      <c r="I56" s="170">
        <v>0</v>
      </c>
      <c r="J56" s="171">
        <v>0</v>
      </c>
      <c r="K56" s="170">
        <v>0</v>
      </c>
      <c r="L56" s="170">
        <v>0</v>
      </c>
      <c r="M56" s="170">
        <v>0</v>
      </c>
      <c r="N56" s="172">
        <v>0</v>
      </c>
      <c r="O56" s="172">
        <v>0</v>
      </c>
      <c r="P56" s="172">
        <v>0</v>
      </c>
      <c r="Q56" s="151"/>
    </row>
    <row r="57" spans="1:17" s="21" customFormat="1" ht="62.25" customHeight="1">
      <c r="A57" s="169"/>
      <c r="B57" s="169">
        <v>85212</v>
      </c>
      <c r="C57" s="169" t="s">
        <v>249</v>
      </c>
      <c r="D57" s="170">
        <v>2018625</v>
      </c>
      <c r="E57" s="170">
        <v>2018625</v>
      </c>
      <c r="F57" s="170">
        <v>69929</v>
      </c>
      <c r="G57" s="170">
        <v>12502</v>
      </c>
      <c r="H57" s="170">
        <v>0</v>
      </c>
      <c r="I57" s="170">
        <v>1936194</v>
      </c>
      <c r="J57" s="171">
        <v>0</v>
      </c>
      <c r="K57" s="170">
        <v>0</v>
      </c>
      <c r="L57" s="170">
        <v>0</v>
      </c>
      <c r="M57" s="170">
        <v>0</v>
      </c>
      <c r="N57" s="172">
        <v>0</v>
      </c>
      <c r="O57" s="172">
        <v>0</v>
      </c>
      <c r="P57" s="172">
        <v>0</v>
      </c>
      <c r="Q57" s="151"/>
    </row>
    <row r="58" spans="1:17" s="21" customFormat="1" ht="120">
      <c r="A58" s="169"/>
      <c r="B58" s="169">
        <v>85213</v>
      </c>
      <c r="C58" s="169" t="s">
        <v>250</v>
      </c>
      <c r="D58" s="170">
        <v>18034</v>
      </c>
      <c r="E58" s="170">
        <v>18034</v>
      </c>
      <c r="F58" s="170">
        <v>18034</v>
      </c>
      <c r="G58" s="170">
        <v>0</v>
      </c>
      <c r="H58" s="170">
        <v>0</v>
      </c>
      <c r="I58" s="170">
        <v>0</v>
      </c>
      <c r="J58" s="171">
        <v>0</v>
      </c>
      <c r="K58" s="170">
        <v>0</v>
      </c>
      <c r="L58" s="170">
        <v>0</v>
      </c>
      <c r="M58" s="170">
        <v>0</v>
      </c>
      <c r="N58" s="172">
        <v>0</v>
      </c>
      <c r="O58" s="172">
        <v>0</v>
      </c>
      <c r="P58" s="172">
        <v>0</v>
      </c>
      <c r="Q58" s="151"/>
    </row>
    <row r="59" spans="1:17" s="21" customFormat="1" ht="15.75" customHeight="1">
      <c r="A59" s="169"/>
      <c r="B59" s="169">
        <v>85214</v>
      </c>
      <c r="C59" s="169" t="s">
        <v>251</v>
      </c>
      <c r="D59" s="170">
        <v>80234</v>
      </c>
      <c r="E59" s="170">
        <v>80234</v>
      </c>
      <c r="F59" s="170">
        <v>0</v>
      </c>
      <c r="G59" s="170">
        <v>0</v>
      </c>
      <c r="H59" s="170">
        <v>0</v>
      </c>
      <c r="I59" s="170">
        <v>80234</v>
      </c>
      <c r="J59" s="171">
        <v>0</v>
      </c>
      <c r="K59" s="170">
        <v>0</v>
      </c>
      <c r="L59" s="170">
        <v>0</v>
      </c>
      <c r="M59" s="170">
        <v>0</v>
      </c>
      <c r="N59" s="172">
        <v>0</v>
      </c>
      <c r="O59" s="172">
        <v>0</v>
      </c>
      <c r="P59" s="172">
        <v>0</v>
      </c>
      <c r="Q59" s="151"/>
    </row>
    <row r="60" spans="1:17" s="21" customFormat="1" ht="16.5" customHeight="1">
      <c r="A60" s="169"/>
      <c r="B60" s="169">
        <v>85215</v>
      </c>
      <c r="C60" s="169" t="s">
        <v>252</v>
      </c>
      <c r="D60" s="170">
        <v>8500</v>
      </c>
      <c r="E60" s="170">
        <v>8500</v>
      </c>
      <c r="F60" s="170">
        <v>0</v>
      </c>
      <c r="G60" s="170">
        <v>0</v>
      </c>
      <c r="H60" s="170">
        <v>0</v>
      </c>
      <c r="I60" s="170">
        <v>8500</v>
      </c>
      <c r="J60" s="171">
        <v>0</v>
      </c>
      <c r="K60" s="170">
        <v>0</v>
      </c>
      <c r="L60" s="170">
        <v>0</v>
      </c>
      <c r="M60" s="170">
        <v>0</v>
      </c>
      <c r="N60" s="172">
        <v>0</v>
      </c>
      <c r="O60" s="172">
        <v>0</v>
      </c>
      <c r="P60" s="172">
        <v>0</v>
      </c>
      <c r="Q60" s="151"/>
    </row>
    <row r="61" spans="1:17" s="21" customFormat="1" ht="18.75" customHeight="1">
      <c r="A61" s="169"/>
      <c r="B61" s="169">
        <v>85216</v>
      </c>
      <c r="C61" s="169" t="s">
        <v>253</v>
      </c>
      <c r="D61" s="170">
        <v>118970</v>
      </c>
      <c r="E61" s="170">
        <v>118970</v>
      </c>
      <c r="F61" s="170">
        <v>0</v>
      </c>
      <c r="G61" s="170">
        <v>0</v>
      </c>
      <c r="H61" s="170">
        <v>0</v>
      </c>
      <c r="I61" s="170">
        <v>118970</v>
      </c>
      <c r="J61" s="171">
        <v>0</v>
      </c>
      <c r="K61" s="170">
        <v>0</v>
      </c>
      <c r="L61" s="170">
        <v>0</v>
      </c>
      <c r="M61" s="170">
        <v>0</v>
      </c>
      <c r="N61" s="172">
        <v>0</v>
      </c>
      <c r="O61" s="172">
        <v>0</v>
      </c>
      <c r="P61" s="172">
        <v>0</v>
      </c>
      <c r="Q61" s="151"/>
    </row>
    <row r="62" spans="1:17" s="21" customFormat="1" ht="24">
      <c r="A62" s="169"/>
      <c r="B62" s="169">
        <v>85219</v>
      </c>
      <c r="C62" s="169" t="s">
        <v>254</v>
      </c>
      <c r="D62" s="170">
        <v>216099</v>
      </c>
      <c r="E62" s="170">
        <v>216099</v>
      </c>
      <c r="F62" s="170">
        <v>181636</v>
      </c>
      <c r="G62" s="170">
        <v>33263</v>
      </c>
      <c r="H62" s="170">
        <v>0</v>
      </c>
      <c r="I62" s="170">
        <v>1200</v>
      </c>
      <c r="J62" s="171">
        <v>0</v>
      </c>
      <c r="K62" s="170">
        <v>0</v>
      </c>
      <c r="L62" s="170">
        <v>0</v>
      </c>
      <c r="M62" s="170">
        <v>0</v>
      </c>
      <c r="N62" s="172">
        <v>0</v>
      </c>
      <c r="O62" s="172">
        <v>0</v>
      </c>
      <c r="P62" s="172">
        <v>0</v>
      </c>
      <c r="Q62" s="151"/>
    </row>
    <row r="63" spans="1:17" s="21" customFormat="1" ht="36">
      <c r="A63" s="169"/>
      <c r="B63" s="169">
        <v>85228</v>
      </c>
      <c r="C63" s="169" t="s">
        <v>255</v>
      </c>
      <c r="D63" s="170">
        <v>27349</v>
      </c>
      <c r="E63" s="170">
        <v>27349</v>
      </c>
      <c r="F63" s="170">
        <v>25388</v>
      </c>
      <c r="G63" s="170">
        <v>1261</v>
      </c>
      <c r="H63" s="170">
        <v>0</v>
      </c>
      <c r="I63" s="170">
        <v>700</v>
      </c>
      <c r="J63" s="171">
        <v>0</v>
      </c>
      <c r="K63" s="170">
        <v>0</v>
      </c>
      <c r="L63" s="170">
        <v>0</v>
      </c>
      <c r="M63" s="170">
        <v>0</v>
      </c>
      <c r="N63" s="172">
        <v>0</v>
      </c>
      <c r="O63" s="172">
        <v>0</v>
      </c>
      <c r="P63" s="172">
        <v>0</v>
      </c>
      <c r="Q63" s="151"/>
    </row>
    <row r="64" spans="1:17" s="21" customFormat="1" ht="16.5" customHeight="1">
      <c r="A64" s="169"/>
      <c r="B64" s="169">
        <v>85295</v>
      </c>
      <c r="C64" s="169" t="s">
        <v>202</v>
      </c>
      <c r="D64" s="170">
        <v>65100</v>
      </c>
      <c r="E64" s="170">
        <v>65100</v>
      </c>
      <c r="F64" s="170">
        <v>19000</v>
      </c>
      <c r="G64" s="170">
        <v>16100</v>
      </c>
      <c r="H64" s="170">
        <v>0</v>
      </c>
      <c r="I64" s="170">
        <v>30000</v>
      </c>
      <c r="J64" s="171">
        <v>0</v>
      </c>
      <c r="K64" s="170">
        <v>0</v>
      </c>
      <c r="L64" s="170">
        <v>0</v>
      </c>
      <c r="M64" s="170">
        <v>0</v>
      </c>
      <c r="N64" s="172">
        <v>0</v>
      </c>
      <c r="O64" s="172">
        <v>0</v>
      </c>
      <c r="P64" s="172">
        <v>0</v>
      </c>
      <c r="Q64" s="151"/>
    </row>
    <row r="65" spans="1:17" s="21" customFormat="1" ht="24">
      <c r="A65" s="173">
        <v>900</v>
      </c>
      <c r="B65" s="173"/>
      <c r="C65" s="173" t="s">
        <v>256</v>
      </c>
      <c r="D65" s="174">
        <f>SUM(D66:D69)</f>
        <v>316000</v>
      </c>
      <c r="E65" s="174">
        <f>SUM(E66:E69)</f>
        <v>316000</v>
      </c>
      <c r="F65" s="174">
        <f>SUM(F66:F69)</f>
        <v>0</v>
      </c>
      <c r="G65" s="174">
        <f>SUM(G66:G69)</f>
        <v>246000</v>
      </c>
      <c r="H65" s="174">
        <f>SUM(H66:H69)</f>
        <v>70000</v>
      </c>
      <c r="I65" s="174">
        <v>0</v>
      </c>
      <c r="J65" s="175">
        <v>0</v>
      </c>
      <c r="K65" s="174">
        <v>0</v>
      </c>
      <c r="L65" s="174">
        <v>0</v>
      </c>
      <c r="M65" s="174">
        <v>0</v>
      </c>
      <c r="N65" s="176">
        <v>0</v>
      </c>
      <c r="O65" s="176">
        <v>0</v>
      </c>
      <c r="P65" s="176">
        <v>0</v>
      </c>
      <c r="Q65" s="151"/>
    </row>
    <row r="66" spans="1:17" s="21" customFormat="1" ht="24">
      <c r="A66" s="169"/>
      <c r="B66" s="169">
        <v>90001</v>
      </c>
      <c r="C66" s="169" t="s">
        <v>182</v>
      </c>
      <c r="D66" s="170">
        <v>70000</v>
      </c>
      <c r="E66" s="170">
        <v>70000</v>
      </c>
      <c r="F66" s="170">
        <v>0</v>
      </c>
      <c r="G66" s="170">
        <v>0</v>
      </c>
      <c r="H66" s="170">
        <v>70000</v>
      </c>
      <c r="I66" s="170">
        <v>0</v>
      </c>
      <c r="J66" s="171">
        <v>0</v>
      </c>
      <c r="K66" s="170">
        <v>0</v>
      </c>
      <c r="L66" s="170">
        <v>0</v>
      </c>
      <c r="M66" s="170">
        <v>0</v>
      </c>
      <c r="N66" s="172">
        <v>0</v>
      </c>
      <c r="O66" s="172">
        <v>0</v>
      </c>
      <c r="P66" s="172">
        <v>0</v>
      </c>
      <c r="Q66" s="151"/>
    </row>
    <row r="67" spans="1:17" s="21" customFormat="1" ht="18" customHeight="1">
      <c r="A67" s="169"/>
      <c r="B67" s="169">
        <v>90003</v>
      </c>
      <c r="C67" s="169" t="s">
        <v>257</v>
      </c>
      <c r="D67" s="170">
        <v>26000</v>
      </c>
      <c r="E67" s="170">
        <v>26000</v>
      </c>
      <c r="F67" s="170">
        <v>0</v>
      </c>
      <c r="G67" s="170">
        <v>26000</v>
      </c>
      <c r="H67" s="170">
        <v>0</v>
      </c>
      <c r="I67" s="170">
        <v>0</v>
      </c>
      <c r="J67" s="171">
        <v>0</v>
      </c>
      <c r="K67" s="170">
        <v>0</v>
      </c>
      <c r="L67" s="170">
        <v>0</v>
      </c>
      <c r="M67" s="170">
        <v>0</v>
      </c>
      <c r="N67" s="172">
        <v>0</v>
      </c>
      <c r="O67" s="172">
        <v>0</v>
      </c>
      <c r="P67" s="172">
        <v>0</v>
      </c>
      <c r="Q67" s="151"/>
    </row>
    <row r="68" spans="1:17" s="21" customFormat="1" ht="24">
      <c r="A68" s="169"/>
      <c r="B68" s="169">
        <v>90015</v>
      </c>
      <c r="C68" s="169" t="s">
        <v>258</v>
      </c>
      <c r="D68" s="170">
        <v>215000</v>
      </c>
      <c r="E68" s="170">
        <v>215000</v>
      </c>
      <c r="F68" s="170">
        <v>0</v>
      </c>
      <c r="G68" s="170">
        <v>215000</v>
      </c>
      <c r="H68" s="170">
        <v>0</v>
      </c>
      <c r="I68" s="170">
        <v>0</v>
      </c>
      <c r="J68" s="171">
        <v>0</v>
      </c>
      <c r="K68" s="170">
        <v>0</v>
      </c>
      <c r="L68" s="170">
        <v>0</v>
      </c>
      <c r="M68" s="170">
        <v>0</v>
      </c>
      <c r="N68" s="172">
        <v>0</v>
      </c>
      <c r="O68" s="172">
        <v>0</v>
      </c>
      <c r="P68" s="172">
        <v>0</v>
      </c>
      <c r="Q68" s="151"/>
    </row>
    <row r="69" spans="1:17" s="21" customFormat="1" ht="19.5" customHeight="1">
      <c r="A69" s="169"/>
      <c r="B69" s="169">
        <v>90095</v>
      </c>
      <c r="C69" s="169" t="s">
        <v>202</v>
      </c>
      <c r="D69" s="170">
        <v>5000</v>
      </c>
      <c r="E69" s="170">
        <v>5000</v>
      </c>
      <c r="F69" s="170">
        <v>0</v>
      </c>
      <c r="G69" s="170">
        <v>5000</v>
      </c>
      <c r="H69" s="170">
        <v>0</v>
      </c>
      <c r="I69" s="170">
        <v>0</v>
      </c>
      <c r="J69" s="171">
        <v>0</v>
      </c>
      <c r="K69" s="170">
        <v>0</v>
      </c>
      <c r="L69" s="170">
        <v>0</v>
      </c>
      <c r="M69" s="170">
        <v>0</v>
      </c>
      <c r="N69" s="172">
        <v>0</v>
      </c>
      <c r="O69" s="172">
        <v>0</v>
      </c>
      <c r="P69" s="172">
        <v>0</v>
      </c>
      <c r="Q69" s="151"/>
    </row>
    <row r="70" spans="1:17" s="21" customFormat="1" ht="27" customHeight="1">
      <c r="A70" s="173">
        <v>921</v>
      </c>
      <c r="B70" s="173"/>
      <c r="C70" s="173" t="s">
        <v>259</v>
      </c>
      <c r="D70" s="174">
        <f>SUM(D71:D72)</f>
        <v>110000</v>
      </c>
      <c r="E70" s="174">
        <f>SUM(E71:E72)</f>
        <v>110000</v>
      </c>
      <c r="F70" s="174">
        <f>SUM(F71:F72)</f>
        <v>0</v>
      </c>
      <c r="G70" s="174">
        <f>SUM(G71:G72)</f>
        <v>40000</v>
      </c>
      <c r="H70" s="174">
        <f>SUM(H71:H72)</f>
        <v>70000</v>
      </c>
      <c r="I70" s="174">
        <v>0</v>
      </c>
      <c r="J70" s="175">
        <v>0</v>
      </c>
      <c r="K70" s="174">
        <v>0</v>
      </c>
      <c r="L70" s="174">
        <v>0</v>
      </c>
      <c r="M70" s="174">
        <v>0</v>
      </c>
      <c r="N70" s="176">
        <v>0</v>
      </c>
      <c r="O70" s="176">
        <v>0</v>
      </c>
      <c r="P70" s="176">
        <v>0</v>
      </c>
      <c r="Q70" s="151"/>
    </row>
    <row r="71" spans="1:17" s="21" customFormat="1" ht="19.5" customHeight="1">
      <c r="A71" s="169"/>
      <c r="B71" s="169">
        <v>92116</v>
      </c>
      <c r="C71" s="169" t="s">
        <v>260</v>
      </c>
      <c r="D71" s="170">
        <v>70000</v>
      </c>
      <c r="E71" s="170">
        <v>70000</v>
      </c>
      <c r="F71" s="170">
        <v>0</v>
      </c>
      <c r="G71" s="170">
        <v>0</v>
      </c>
      <c r="H71" s="170">
        <v>70000</v>
      </c>
      <c r="I71" s="170">
        <v>0</v>
      </c>
      <c r="J71" s="171">
        <v>0</v>
      </c>
      <c r="K71" s="170">
        <v>0</v>
      </c>
      <c r="L71" s="170">
        <v>0</v>
      </c>
      <c r="M71" s="170">
        <v>0</v>
      </c>
      <c r="N71" s="172">
        <v>0</v>
      </c>
      <c r="O71" s="172">
        <v>0</v>
      </c>
      <c r="P71" s="172">
        <v>0</v>
      </c>
      <c r="Q71" s="151"/>
    </row>
    <row r="72" spans="1:17" s="21" customFormat="1" ht="19.5" customHeight="1">
      <c r="A72" s="169"/>
      <c r="B72" s="169">
        <v>92195</v>
      </c>
      <c r="C72" s="169" t="s">
        <v>202</v>
      </c>
      <c r="D72" s="170">
        <v>40000</v>
      </c>
      <c r="E72" s="170">
        <v>40000</v>
      </c>
      <c r="F72" s="170">
        <v>0</v>
      </c>
      <c r="G72" s="170">
        <v>40000</v>
      </c>
      <c r="H72" s="170">
        <v>0</v>
      </c>
      <c r="I72" s="170">
        <v>0</v>
      </c>
      <c r="J72" s="171">
        <v>0</v>
      </c>
      <c r="K72" s="170">
        <v>0</v>
      </c>
      <c r="L72" s="170">
        <v>0</v>
      </c>
      <c r="M72" s="170">
        <v>0</v>
      </c>
      <c r="N72" s="172">
        <v>0</v>
      </c>
      <c r="O72" s="172">
        <v>0</v>
      </c>
      <c r="P72" s="172">
        <v>0</v>
      </c>
      <c r="Q72" s="151"/>
    </row>
    <row r="73" spans="1:17" s="21" customFormat="1" ht="19.5" customHeight="1">
      <c r="A73" s="173">
        <v>926</v>
      </c>
      <c r="B73" s="173"/>
      <c r="C73" s="173" t="s">
        <v>261</v>
      </c>
      <c r="D73" s="174">
        <f>SUM(D74:D75)</f>
        <v>75000</v>
      </c>
      <c r="E73" s="174">
        <f>SUM(E74:E75)</f>
        <v>75000</v>
      </c>
      <c r="F73" s="174">
        <f>SUM(F74:F75)</f>
        <v>5000</v>
      </c>
      <c r="G73" s="174">
        <f>SUM(G74:G75)</f>
        <v>30000</v>
      </c>
      <c r="H73" s="174">
        <f>SUM(H74:H75)</f>
        <v>40000</v>
      </c>
      <c r="I73" s="174">
        <v>0</v>
      </c>
      <c r="J73" s="175">
        <v>0</v>
      </c>
      <c r="K73" s="174">
        <v>0</v>
      </c>
      <c r="L73" s="174">
        <v>0</v>
      </c>
      <c r="M73" s="174">
        <v>0</v>
      </c>
      <c r="N73" s="176">
        <v>0</v>
      </c>
      <c r="O73" s="176">
        <v>0</v>
      </c>
      <c r="P73" s="176">
        <v>0</v>
      </c>
      <c r="Q73" s="151"/>
    </row>
    <row r="74" spans="1:17" s="21" customFormat="1" ht="28.5" customHeight="1">
      <c r="A74" s="169"/>
      <c r="B74" s="169">
        <v>92605</v>
      </c>
      <c r="C74" s="169" t="s">
        <v>262</v>
      </c>
      <c r="D74" s="170">
        <v>45000</v>
      </c>
      <c r="E74" s="170">
        <v>45000</v>
      </c>
      <c r="F74" s="170">
        <v>0</v>
      </c>
      <c r="G74" s="170">
        <v>5000</v>
      </c>
      <c r="H74" s="170">
        <v>40000</v>
      </c>
      <c r="I74" s="170">
        <v>0</v>
      </c>
      <c r="J74" s="171">
        <v>0</v>
      </c>
      <c r="K74" s="170">
        <v>0</v>
      </c>
      <c r="L74" s="170">
        <v>0</v>
      </c>
      <c r="M74" s="170">
        <v>0</v>
      </c>
      <c r="N74" s="172">
        <v>0</v>
      </c>
      <c r="O74" s="172">
        <v>0</v>
      </c>
      <c r="P74" s="172">
        <v>0</v>
      </c>
      <c r="Q74" s="151"/>
    </row>
    <row r="75" spans="1:17" s="21" customFormat="1" ht="19.5" customHeight="1">
      <c r="A75" s="169"/>
      <c r="B75" s="169">
        <v>92695</v>
      </c>
      <c r="C75" s="169" t="s">
        <v>202</v>
      </c>
      <c r="D75" s="170">
        <v>30000</v>
      </c>
      <c r="E75" s="170">
        <v>30000</v>
      </c>
      <c r="F75" s="170">
        <v>5000</v>
      </c>
      <c r="G75" s="170">
        <v>25000</v>
      </c>
      <c r="H75" s="170">
        <v>0</v>
      </c>
      <c r="I75" s="170">
        <v>0</v>
      </c>
      <c r="J75" s="171">
        <v>0</v>
      </c>
      <c r="K75" s="170">
        <v>0</v>
      </c>
      <c r="L75" s="170">
        <v>0</v>
      </c>
      <c r="M75" s="170">
        <v>0</v>
      </c>
      <c r="N75" s="172">
        <v>0</v>
      </c>
      <c r="O75" s="172">
        <v>0</v>
      </c>
      <c r="P75" s="172">
        <v>0</v>
      </c>
      <c r="Q75" s="151"/>
    </row>
    <row r="76" spans="1:17" s="25" customFormat="1" ht="24.75" customHeight="1">
      <c r="A76" s="281" t="s">
        <v>28</v>
      </c>
      <c r="B76" s="282"/>
      <c r="C76" s="283"/>
      <c r="D76" s="180">
        <f aca="true" t="shared" si="8" ref="D76:I76">SUM(D9+D13+D15+D20+D22+D26+D32+D34+D38+D40+D42+D44+D52+D55+D65+D70+D73)</f>
        <v>15670000</v>
      </c>
      <c r="E76" s="180">
        <f t="shared" si="8"/>
        <v>10172975</v>
      </c>
      <c r="F76" s="157">
        <f t="shared" si="8"/>
        <v>5218548</v>
      </c>
      <c r="G76" s="157">
        <f t="shared" si="8"/>
        <v>1873229</v>
      </c>
      <c r="H76" s="157">
        <f t="shared" si="8"/>
        <v>354000</v>
      </c>
      <c r="I76" s="157">
        <f t="shared" si="8"/>
        <v>2487198</v>
      </c>
      <c r="J76" s="157">
        <v>0</v>
      </c>
      <c r="K76" s="157">
        <f>SUM(K40)</f>
        <v>240000</v>
      </c>
      <c r="L76" s="157">
        <v>0</v>
      </c>
      <c r="M76" s="157">
        <f>SUM(M9+M13+M15+M20+M22+M26+M34+M38+M40+M42+M44+M52+M55+M65+M70)</f>
        <v>5497025</v>
      </c>
      <c r="N76" s="157">
        <f>SUM(N9+N13+N15+N20+N22+N26+N34+N38+N40+N42+N44+N52+N55+N65+N70)</f>
        <v>5497025</v>
      </c>
      <c r="O76" s="181">
        <v>0</v>
      </c>
      <c r="P76" s="181">
        <v>0</v>
      </c>
      <c r="Q76" s="154"/>
    </row>
    <row r="77" spans="1:17" ht="12.75">
      <c r="A77" s="146"/>
      <c r="B77" s="146"/>
      <c r="C77" s="146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6"/>
      <c r="O77" s="156"/>
      <c r="P77" s="156"/>
      <c r="Q77" s="129"/>
    </row>
    <row r="78" spans="1:17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29"/>
      <c r="O78" s="129"/>
      <c r="P78" s="129"/>
      <c r="Q78" s="129"/>
    </row>
    <row r="79" spans="1:17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29"/>
      <c r="O79" s="129"/>
      <c r="P79" s="129"/>
      <c r="Q79" s="129"/>
    </row>
    <row r="80" spans="1:17" ht="12.7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29"/>
      <c r="O80" s="129"/>
      <c r="P80" s="129"/>
      <c r="Q80" s="129"/>
    </row>
    <row r="81" spans="1:17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29"/>
      <c r="O81" s="129"/>
      <c r="P81" s="129"/>
      <c r="Q81" s="129"/>
    </row>
    <row r="82" spans="1:17" ht="12.7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29"/>
      <c r="O82" s="129"/>
      <c r="P82" s="129"/>
      <c r="Q82" s="129"/>
    </row>
    <row r="83" spans="1:17" ht="12.7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29"/>
      <c r="O83" s="129"/>
      <c r="P83" s="129"/>
      <c r="Q83" s="129"/>
    </row>
  </sheetData>
  <sheetProtection/>
  <mergeCells count="20">
    <mergeCell ref="A1:P1"/>
    <mergeCell ref="A4:A7"/>
    <mergeCell ref="B4:B7"/>
    <mergeCell ref="C4:C7"/>
    <mergeCell ref="D4:D7"/>
    <mergeCell ref="E4:P4"/>
    <mergeCell ref="E5:E7"/>
    <mergeCell ref="F5:L5"/>
    <mergeCell ref="M5:M7"/>
    <mergeCell ref="N5:P5"/>
    <mergeCell ref="N6:N7"/>
    <mergeCell ref="O6:O7"/>
    <mergeCell ref="P6:P7"/>
    <mergeCell ref="A76:C76"/>
    <mergeCell ref="F6:G6"/>
    <mergeCell ref="H6:H7"/>
    <mergeCell ref="I6:I7"/>
    <mergeCell ref="J6:J7"/>
    <mergeCell ref="K6:K7"/>
    <mergeCell ref="L6:L7"/>
  </mergeCells>
  <printOptions horizontalCentered="1"/>
  <pageMargins left="0.03937007874015748" right="0.1968503937007874" top="1.1023622047244095" bottom="0.7874015748031497" header="0.5118110236220472" footer="0.5118110236220472"/>
  <pageSetup horizontalDpi="600" verticalDpi="600" orientation="landscape" paperSize="9" scale="86" r:id="rId1"/>
  <headerFooter alignWithMargins="0">
    <oddHeader>&amp;RZałącznik nr 2
do uchwały Rady Gminy nr XXXIV/4/2010
z dnia 22 stycznia 2010 r.</oddHeader>
  </headerFooter>
  <rowBreaks count="2" manualBreakCount="2">
    <brk id="19" max="16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3.625" style="1" customWidth="1"/>
    <col min="2" max="2" width="4.875" style="1" bestFit="1" customWidth="1"/>
    <col min="3" max="3" width="5.875" style="1" customWidth="1"/>
    <col min="4" max="4" width="17.75390625" style="1" customWidth="1"/>
    <col min="5" max="6" width="10.75390625" style="1" customWidth="1"/>
    <col min="7" max="7" width="10.625" style="1" customWidth="1"/>
    <col min="8" max="8" width="9.875" style="1" customWidth="1"/>
    <col min="9" max="9" width="8.375" style="1" customWidth="1"/>
    <col min="10" max="10" width="6.375" style="1" customWidth="1"/>
    <col min="11" max="12" width="9.875" style="1" customWidth="1"/>
    <col min="13" max="13" width="9.75390625" style="1" customWidth="1"/>
    <col min="14" max="14" width="10.875" style="1" customWidth="1"/>
    <col min="15" max="15" width="11.625" style="1" customWidth="1"/>
    <col min="16" max="16384" width="9.125" style="1" customWidth="1"/>
  </cols>
  <sheetData>
    <row r="1" spans="1:15" ht="12.75">
      <c r="A1" s="301" t="s">
        <v>80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0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4" t="s">
        <v>14</v>
      </c>
    </row>
    <row r="3" spans="1:15" s="15" customFormat="1" ht="19.5" customHeight="1">
      <c r="A3" s="302" t="s">
        <v>18</v>
      </c>
      <c r="B3" s="302" t="s">
        <v>1</v>
      </c>
      <c r="C3" s="302" t="s">
        <v>13</v>
      </c>
      <c r="D3" s="299" t="s">
        <v>34</v>
      </c>
      <c r="E3" s="299" t="s">
        <v>19</v>
      </c>
      <c r="F3" s="294" t="s">
        <v>81</v>
      </c>
      <c r="G3" s="297" t="s">
        <v>27</v>
      </c>
      <c r="H3" s="297"/>
      <c r="I3" s="297"/>
      <c r="J3" s="297"/>
      <c r="K3" s="297"/>
      <c r="L3" s="297"/>
      <c r="M3" s="297"/>
      <c r="N3" s="298"/>
      <c r="O3" s="299" t="s">
        <v>20</v>
      </c>
    </row>
    <row r="4" spans="1:15" s="15" customFormat="1" ht="19.5" customHeight="1">
      <c r="A4" s="302"/>
      <c r="B4" s="302"/>
      <c r="C4" s="302"/>
      <c r="D4" s="299"/>
      <c r="E4" s="299"/>
      <c r="F4" s="295"/>
      <c r="G4" s="298" t="s">
        <v>82</v>
      </c>
      <c r="H4" s="299" t="s">
        <v>10</v>
      </c>
      <c r="I4" s="299"/>
      <c r="J4" s="299"/>
      <c r="K4" s="299"/>
      <c r="L4" s="299" t="s">
        <v>43</v>
      </c>
      <c r="M4" s="299" t="s">
        <v>83</v>
      </c>
      <c r="N4" s="294" t="s">
        <v>84</v>
      </c>
      <c r="O4" s="299"/>
    </row>
    <row r="5" spans="1:15" s="15" customFormat="1" ht="29.25" customHeight="1">
      <c r="A5" s="302"/>
      <c r="B5" s="302"/>
      <c r="C5" s="302"/>
      <c r="D5" s="299"/>
      <c r="E5" s="299"/>
      <c r="F5" s="295"/>
      <c r="G5" s="298"/>
      <c r="H5" s="299" t="s">
        <v>36</v>
      </c>
      <c r="I5" s="299" t="s">
        <v>32</v>
      </c>
      <c r="J5" s="299" t="s">
        <v>37</v>
      </c>
      <c r="K5" s="299" t="s">
        <v>33</v>
      </c>
      <c r="L5" s="299"/>
      <c r="M5" s="299"/>
      <c r="N5" s="295"/>
      <c r="O5" s="299"/>
    </row>
    <row r="6" spans="1:15" s="15" customFormat="1" ht="19.5" customHeight="1">
      <c r="A6" s="302"/>
      <c r="B6" s="302"/>
      <c r="C6" s="302"/>
      <c r="D6" s="299"/>
      <c r="E6" s="299"/>
      <c r="F6" s="295"/>
      <c r="G6" s="298"/>
      <c r="H6" s="299"/>
      <c r="I6" s="299"/>
      <c r="J6" s="299"/>
      <c r="K6" s="299"/>
      <c r="L6" s="299"/>
      <c r="M6" s="299"/>
      <c r="N6" s="295"/>
      <c r="O6" s="299"/>
    </row>
    <row r="7" spans="1:15" s="15" customFormat="1" ht="19.5" customHeight="1">
      <c r="A7" s="302"/>
      <c r="B7" s="302"/>
      <c r="C7" s="302"/>
      <c r="D7" s="299"/>
      <c r="E7" s="299"/>
      <c r="F7" s="296"/>
      <c r="G7" s="298"/>
      <c r="H7" s="299"/>
      <c r="I7" s="299"/>
      <c r="J7" s="299"/>
      <c r="K7" s="299"/>
      <c r="L7" s="299"/>
      <c r="M7" s="299"/>
      <c r="N7" s="296"/>
      <c r="O7" s="299"/>
    </row>
    <row r="8" spans="1:15" ht="7.5" customHeight="1">
      <c r="A8" s="217">
        <v>1</v>
      </c>
      <c r="B8" s="217">
        <v>2</v>
      </c>
      <c r="C8" s="217">
        <v>3</v>
      </c>
      <c r="D8" s="217">
        <v>4</v>
      </c>
      <c r="E8" s="217">
        <v>5</v>
      </c>
      <c r="F8" s="217">
        <v>6</v>
      </c>
      <c r="G8" s="217">
        <v>7</v>
      </c>
      <c r="H8" s="217">
        <v>8</v>
      </c>
      <c r="I8" s="217">
        <v>9</v>
      </c>
      <c r="J8" s="217">
        <v>10</v>
      </c>
      <c r="K8" s="217">
        <v>11</v>
      </c>
      <c r="L8" s="217">
        <v>12</v>
      </c>
      <c r="M8" s="217">
        <v>13</v>
      </c>
      <c r="N8" s="217"/>
      <c r="O8" s="217">
        <v>13</v>
      </c>
    </row>
    <row r="9" spans="1:15" ht="38.25" customHeight="1">
      <c r="A9" s="229" t="s">
        <v>6</v>
      </c>
      <c r="B9" s="218" t="s">
        <v>176</v>
      </c>
      <c r="C9" s="218" t="s">
        <v>177</v>
      </c>
      <c r="D9" s="219" t="s">
        <v>344</v>
      </c>
      <c r="E9" s="225">
        <v>6000000</v>
      </c>
      <c r="F9" s="225">
        <v>210000</v>
      </c>
      <c r="G9" s="225">
        <v>0</v>
      </c>
      <c r="H9" s="225">
        <v>0</v>
      </c>
      <c r="I9" s="225"/>
      <c r="J9" s="226"/>
      <c r="K9" s="225"/>
      <c r="L9" s="225">
        <v>800000</v>
      </c>
      <c r="M9" s="225">
        <v>700000</v>
      </c>
      <c r="N9" s="225">
        <f>SUM(E9-G9-L9-M9)</f>
        <v>4500000</v>
      </c>
      <c r="O9" s="221" t="s">
        <v>345</v>
      </c>
    </row>
    <row r="10" spans="1:15" ht="41.25" customHeight="1">
      <c r="A10" s="229" t="s">
        <v>7</v>
      </c>
      <c r="B10" s="218" t="s">
        <v>176</v>
      </c>
      <c r="C10" s="218" t="s">
        <v>177</v>
      </c>
      <c r="D10" s="219" t="s">
        <v>346</v>
      </c>
      <c r="E10" s="225">
        <v>15000000</v>
      </c>
      <c r="F10" s="225">
        <v>0</v>
      </c>
      <c r="G10" s="225">
        <v>153800</v>
      </c>
      <c r="H10" s="225">
        <v>153800</v>
      </c>
      <c r="I10" s="225"/>
      <c r="J10" s="226"/>
      <c r="K10" s="225"/>
      <c r="L10" s="225">
        <v>160000</v>
      </c>
      <c r="M10" s="225"/>
      <c r="N10" s="225">
        <f>SUM(E10-G10-L10-M10)</f>
        <v>14686200</v>
      </c>
      <c r="O10" s="221" t="s">
        <v>345</v>
      </c>
    </row>
    <row r="11" spans="1:15" ht="23.25" customHeight="1">
      <c r="A11" s="217" t="s">
        <v>8</v>
      </c>
      <c r="B11" s="222">
        <v>600</v>
      </c>
      <c r="C11" s="222">
        <v>60016</v>
      </c>
      <c r="D11" s="219" t="s">
        <v>347</v>
      </c>
      <c r="E11" s="225">
        <v>3500000</v>
      </c>
      <c r="F11" s="225">
        <v>81640</v>
      </c>
      <c r="G11" s="225">
        <v>50000</v>
      </c>
      <c r="H11" s="225">
        <v>50000</v>
      </c>
      <c r="I11" s="225"/>
      <c r="J11" s="226"/>
      <c r="K11" s="225"/>
      <c r="L11" s="225">
        <v>50000</v>
      </c>
      <c r="M11" s="225">
        <v>50000</v>
      </c>
      <c r="N11" s="225">
        <f>SUM(E11-F11-G11-L11-M11)</f>
        <v>3268360</v>
      </c>
      <c r="O11" s="221" t="s">
        <v>345</v>
      </c>
    </row>
    <row r="12" spans="1:15" ht="40.5" customHeight="1">
      <c r="A12" s="217" t="s">
        <v>135</v>
      </c>
      <c r="B12" s="222">
        <v>600</v>
      </c>
      <c r="C12" s="222">
        <v>60095</v>
      </c>
      <c r="D12" s="219" t="s">
        <v>348</v>
      </c>
      <c r="E12" s="227">
        <v>507200</v>
      </c>
      <c r="F12" s="225">
        <v>145000</v>
      </c>
      <c r="G12" s="225">
        <v>362200</v>
      </c>
      <c r="H12" s="225">
        <v>85200</v>
      </c>
      <c r="I12" s="225"/>
      <c r="J12" s="226"/>
      <c r="K12" s="225">
        <v>277000</v>
      </c>
      <c r="L12" s="225">
        <v>0</v>
      </c>
      <c r="M12" s="225">
        <f>SUM(E12-F12-G12-L12)</f>
        <v>0</v>
      </c>
      <c r="N12" s="225">
        <f>SUM(E12-F12-G12-L12-M12)</f>
        <v>0</v>
      </c>
      <c r="O12" s="221" t="s">
        <v>345</v>
      </c>
    </row>
    <row r="13" spans="1:15" ht="22.5" customHeight="1">
      <c r="A13" s="217" t="s">
        <v>138</v>
      </c>
      <c r="B13" s="222">
        <v>754</v>
      </c>
      <c r="C13" s="222">
        <v>75412</v>
      </c>
      <c r="D13" s="219" t="s">
        <v>349</v>
      </c>
      <c r="E13" s="225">
        <v>150000</v>
      </c>
      <c r="F13" s="225">
        <v>66084</v>
      </c>
      <c r="G13" s="225">
        <v>10000</v>
      </c>
      <c r="H13" s="225">
        <v>10000</v>
      </c>
      <c r="I13" s="225"/>
      <c r="J13" s="226"/>
      <c r="K13" s="225"/>
      <c r="L13" s="225"/>
      <c r="M13" s="225"/>
      <c r="N13" s="225">
        <f>SUM(E13-F13-G13-L13-M13)</f>
        <v>73916</v>
      </c>
      <c r="O13" s="221" t="s">
        <v>345</v>
      </c>
    </row>
    <row r="14" spans="1:15" ht="40.5" customHeight="1">
      <c r="A14" s="217" t="s">
        <v>141</v>
      </c>
      <c r="B14" s="222">
        <v>801</v>
      </c>
      <c r="C14" s="222">
        <v>80110</v>
      </c>
      <c r="D14" s="219" t="s">
        <v>366</v>
      </c>
      <c r="E14" s="225">
        <v>12200000</v>
      </c>
      <c r="F14" s="225">
        <v>4276066</v>
      </c>
      <c r="G14" s="225">
        <v>3690000</v>
      </c>
      <c r="H14" s="225">
        <v>791000</v>
      </c>
      <c r="I14" s="225">
        <v>699000</v>
      </c>
      <c r="J14" s="226"/>
      <c r="K14" s="225">
        <v>2200000</v>
      </c>
      <c r="L14" s="225">
        <v>3289400</v>
      </c>
      <c r="M14" s="225">
        <v>944534</v>
      </c>
      <c r="N14" s="225">
        <f>SUM(E14-F14-G14-L14-M14)</f>
        <v>0</v>
      </c>
      <c r="O14" s="221" t="s">
        <v>345</v>
      </c>
    </row>
    <row r="15" spans="1:15" ht="48" customHeight="1">
      <c r="A15" s="217" t="s">
        <v>144</v>
      </c>
      <c r="B15" s="222">
        <v>750</v>
      </c>
      <c r="C15" s="222">
        <v>75023</v>
      </c>
      <c r="D15" s="219" t="s">
        <v>350</v>
      </c>
      <c r="E15" s="225">
        <v>591959</v>
      </c>
      <c r="F15" s="225">
        <v>0</v>
      </c>
      <c r="G15" s="225">
        <v>94725</v>
      </c>
      <c r="H15" s="225">
        <v>50000</v>
      </c>
      <c r="I15" s="225"/>
      <c r="J15" s="226"/>
      <c r="K15" s="225">
        <v>44725</v>
      </c>
      <c r="L15" s="225">
        <v>105318</v>
      </c>
      <c r="M15" s="225">
        <v>391916</v>
      </c>
      <c r="N15" s="225">
        <f>SUM(E15-F15-G15-L15-M15)</f>
        <v>0</v>
      </c>
      <c r="O15" s="221" t="s">
        <v>345</v>
      </c>
    </row>
    <row r="16" spans="1:15" ht="12.75">
      <c r="A16" s="300" t="s">
        <v>35</v>
      </c>
      <c r="B16" s="300"/>
      <c r="C16" s="300"/>
      <c r="D16" s="300"/>
      <c r="E16" s="228">
        <f aca="true" t="shared" si="0" ref="E16:N16">SUM(E9:E15)</f>
        <v>37949159</v>
      </c>
      <c r="F16" s="228">
        <f t="shared" si="0"/>
        <v>4778790</v>
      </c>
      <c r="G16" s="228">
        <f t="shared" si="0"/>
        <v>4360725</v>
      </c>
      <c r="H16" s="228">
        <f t="shared" si="0"/>
        <v>1140000</v>
      </c>
      <c r="I16" s="228">
        <f t="shared" si="0"/>
        <v>699000</v>
      </c>
      <c r="J16" s="228">
        <f t="shared" si="0"/>
        <v>0</v>
      </c>
      <c r="K16" s="228">
        <f t="shared" si="0"/>
        <v>2521725</v>
      </c>
      <c r="L16" s="228">
        <f t="shared" si="0"/>
        <v>4404718</v>
      </c>
      <c r="M16" s="228">
        <f t="shared" si="0"/>
        <v>2086450</v>
      </c>
      <c r="N16" s="228">
        <f t="shared" si="0"/>
        <v>22528476</v>
      </c>
      <c r="O16" s="223" t="s">
        <v>16</v>
      </c>
    </row>
    <row r="17" spans="1:15" ht="12.75">
      <c r="A17" s="224" t="s">
        <v>23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</row>
    <row r="18" spans="1:15" ht="12.75">
      <c r="A18" s="224" t="s">
        <v>24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</row>
    <row r="19" spans="1:15" ht="12.75">
      <c r="A19" s="224" t="s">
        <v>25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</row>
  </sheetData>
  <sheetProtection/>
  <mergeCells count="19">
    <mergeCell ref="A16:D16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F3:F7"/>
    <mergeCell ref="N4:N7"/>
    <mergeCell ref="G3:N3"/>
    <mergeCell ref="L4:L7"/>
    <mergeCell ref="H4:K4"/>
    <mergeCell ref="H5:H7"/>
    <mergeCell ref="I5:I7"/>
    <mergeCell ref="J5:J7"/>
    <mergeCell ref="K5:K7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r:id="rId1"/>
  <headerFooter alignWithMargins="0">
    <oddHeader>&amp;R&amp;9Załącznik nr 3
do uchwały Rady Gminy nr XXXIV/4/2010 
z dnia  22 stycznia 2010r.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04" t="s">
        <v>86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10.5" customHeight="1">
      <c r="A2" s="5"/>
      <c r="B2" s="5"/>
      <c r="C2" s="5"/>
      <c r="D2" s="5"/>
      <c r="E2" s="5"/>
      <c r="F2" s="5"/>
      <c r="G2" s="5"/>
      <c r="H2" s="5"/>
      <c r="I2" s="5"/>
      <c r="J2" s="4" t="s">
        <v>14</v>
      </c>
    </row>
    <row r="3" spans="1:10" s="15" customFormat="1" ht="19.5" customHeight="1">
      <c r="A3" s="305" t="s">
        <v>18</v>
      </c>
      <c r="B3" s="305" t="s">
        <v>1</v>
      </c>
      <c r="C3" s="305" t="s">
        <v>13</v>
      </c>
      <c r="D3" s="306" t="s">
        <v>39</v>
      </c>
      <c r="E3" s="306" t="s">
        <v>27</v>
      </c>
      <c r="F3" s="306"/>
      <c r="G3" s="306"/>
      <c r="H3" s="306"/>
      <c r="I3" s="306"/>
      <c r="J3" s="306" t="s">
        <v>20</v>
      </c>
    </row>
    <row r="4" spans="1:10" s="15" customFormat="1" ht="19.5" customHeight="1">
      <c r="A4" s="305"/>
      <c r="B4" s="305"/>
      <c r="C4" s="305"/>
      <c r="D4" s="306"/>
      <c r="E4" s="306" t="s">
        <v>85</v>
      </c>
      <c r="F4" s="306" t="s">
        <v>10</v>
      </c>
      <c r="G4" s="306"/>
      <c r="H4" s="306"/>
      <c r="I4" s="306"/>
      <c r="J4" s="306"/>
    </row>
    <row r="5" spans="1:10" s="15" customFormat="1" ht="29.25" customHeight="1">
      <c r="A5" s="305"/>
      <c r="B5" s="305"/>
      <c r="C5" s="305"/>
      <c r="D5" s="306"/>
      <c r="E5" s="306"/>
      <c r="F5" s="306" t="s">
        <v>36</v>
      </c>
      <c r="G5" s="306" t="s">
        <v>32</v>
      </c>
      <c r="H5" s="306" t="s">
        <v>38</v>
      </c>
      <c r="I5" s="306" t="s">
        <v>33</v>
      </c>
      <c r="J5" s="306"/>
    </row>
    <row r="6" spans="1:10" s="15" customFormat="1" ht="19.5" customHeight="1">
      <c r="A6" s="305"/>
      <c r="B6" s="305"/>
      <c r="C6" s="305"/>
      <c r="D6" s="306"/>
      <c r="E6" s="306"/>
      <c r="F6" s="306"/>
      <c r="G6" s="306"/>
      <c r="H6" s="306"/>
      <c r="I6" s="306"/>
      <c r="J6" s="306"/>
    </row>
    <row r="7" spans="1:10" s="15" customFormat="1" ht="19.5" customHeight="1">
      <c r="A7" s="305"/>
      <c r="B7" s="305"/>
      <c r="C7" s="305"/>
      <c r="D7" s="306"/>
      <c r="E7" s="306"/>
      <c r="F7" s="306"/>
      <c r="G7" s="306"/>
      <c r="H7" s="306"/>
      <c r="I7" s="306"/>
      <c r="J7" s="306"/>
    </row>
    <row r="8" spans="1:10" ht="7.5" customHeight="1">
      <c r="A8" s="6">
        <v>1</v>
      </c>
      <c r="B8" s="6">
        <v>2</v>
      </c>
      <c r="C8" s="6">
        <v>3</v>
      </c>
      <c r="D8" s="6">
        <v>4</v>
      </c>
      <c r="E8" s="6">
        <v>6</v>
      </c>
      <c r="F8" s="6">
        <v>7</v>
      </c>
      <c r="G8" s="6">
        <v>8</v>
      </c>
      <c r="H8" s="6">
        <v>9</v>
      </c>
      <c r="I8" s="6">
        <v>10</v>
      </c>
      <c r="J8" s="6">
        <v>11</v>
      </c>
    </row>
    <row r="9" spans="1:10" ht="51" customHeight="1">
      <c r="A9" s="13" t="s">
        <v>6</v>
      </c>
      <c r="B9" s="8"/>
      <c r="C9" s="8"/>
      <c r="D9" s="8"/>
      <c r="E9" s="8"/>
      <c r="F9" s="8"/>
      <c r="G9" s="8"/>
      <c r="H9" s="16" t="s">
        <v>21</v>
      </c>
      <c r="I9" s="8"/>
      <c r="J9" s="8"/>
    </row>
    <row r="10" spans="1:10" ht="51">
      <c r="A10" s="14" t="s">
        <v>7</v>
      </c>
      <c r="B10" s="9"/>
      <c r="C10" s="9"/>
      <c r="D10" s="9"/>
      <c r="E10" s="9"/>
      <c r="F10" s="9"/>
      <c r="G10" s="9"/>
      <c r="H10" s="17" t="s">
        <v>21</v>
      </c>
      <c r="I10" s="9"/>
      <c r="J10" s="9"/>
    </row>
    <row r="11" spans="1:10" ht="51">
      <c r="A11" s="14" t="s">
        <v>8</v>
      </c>
      <c r="B11" s="9"/>
      <c r="C11" s="9"/>
      <c r="D11" s="9"/>
      <c r="E11" s="9"/>
      <c r="F11" s="9"/>
      <c r="G11" s="9"/>
      <c r="H11" s="18" t="s">
        <v>21</v>
      </c>
      <c r="I11" s="9"/>
      <c r="J11" s="9"/>
    </row>
    <row r="12" spans="1:10" ht="51">
      <c r="A12" s="14" t="s">
        <v>0</v>
      </c>
      <c r="B12" s="9"/>
      <c r="C12" s="9"/>
      <c r="D12" s="9"/>
      <c r="E12" s="9"/>
      <c r="F12" s="9"/>
      <c r="G12" s="9"/>
      <c r="H12" s="18" t="s">
        <v>21</v>
      </c>
      <c r="I12" s="9"/>
      <c r="J12" s="9"/>
    </row>
    <row r="13" spans="1:10" ht="22.5" customHeight="1">
      <c r="A13" s="303" t="s">
        <v>35</v>
      </c>
      <c r="B13" s="303"/>
      <c r="C13" s="303"/>
      <c r="D13" s="303"/>
      <c r="E13" s="12"/>
      <c r="F13" s="7"/>
      <c r="G13" s="7"/>
      <c r="H13" s="7"/>
      <c r="I13" s="7"/>
      <c r="J13" s="27" t="s">
        <v>16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F5:F7"/>
    <mergeCell ref="G5:G7"/>
    <mergeCell ref="H5:H7"/>
    <mergeCell ref="I5:I7"/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  <oddFooter>&amp;C58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625" style="67" customWidth="1"/>
    <col min="2" max="2" width="43.25390625" style="67" customWidth="1"/>
    <col min="3" max="3" width="9.875" style="67" customWidth="1"/>
    <col min="4" max="16384" width="9.125" style="67" customWidth="1"/>
  </cols>
  <sheetData>
    <row r="2" spans="1:6" ht="25.5" customHeight="1">
      <c r="A2" s="307" t="s">
        <v>93</v>
      </c>
      <c r="B2" s="307"/>
      <c r="C2" s="307"/>
      <c r="D2" s="307"/>
      <c r="E2" s="307"/>
      <c r="F2" s="307"/>
    </row>
    <row r="3" spans="1:6" ht="25.5" customHeight="1">
      <c r="A3" s="66"/>
      <c r="B3" s="66"/>
      <c r="C3" s="66"/>
      <c r="D3" s="66"/>
      <c r="E3" s="66"/>
      <c r="F3" s="66"/>
    </row>
    <row r="4" ht="12.75">
      <c r="F4" s="68" t="s">
        <v>94</v>
      </c>
    </row>
    <row r="5" spans="1:6" ht="35.25" customHeight="1">
      <c r="A5" s="308" t="s">
        <v>44</v>
      </c>
      <c r="B5" s="308" t="s">
        <v>95</v>
      </c>
      <c r="C5" s="308" t="s">
        <v>96</v>
      </c>
      <c r="D5" s="308" t="s">
        <v>97</v>
      </c>
      <c r="E5" s="308"/>
      <c r="F5" s="308"/>
    </row>
    <row r="6" spans="1:6" ht="27.75" customHeight="1">
      <c r="A6" s="308"/>
      <c r="B6" s="308"/>
      <c r="C6" s="308"/>
      <c r="D6" s="69" t="s">
        <v>98</v>
      </c>
      <c r="E6" s="69" t="s">
        <v>99</v>
      </c>
      <c r="F6" s="69" t="s">
        <v>100</v>
      </c>
    </row>
    <row r="7" spans="1:6" ht="12.75">
      <c r="A7" s="308" t="s">
        <v>44</v>
      </c>
      <c r="B7" s="308" t="s">
        <v>95</v>
      </c>
      <c r="C7" s="308" t="s">
        <v>96</v>
      </c>
      <c r="D7" s="308" t="s">
        <v>97</v>
      </c>
      <c r="E7" s="308"/>
      <c r="F7" s="308"/>
    </row>
    <row r="8" spans="1:6" ht="36">
      <c r="A8" s="308"/>
      <c r="B8" s="308"/>
      <c r="C8" s="308"/>
      <c r="D8" s="69" t="s">
        <v>98</v>
      </c>
      <c r="E8" s="69" t="s">
        <v>99</v>
      </c>
      <c r="F8" s="69" t="s">
        <v>100</v>
      </c>
    </row>
    <row r="9" spans="1:6" ht="12.75">
      <c r="A9" s="70" t="s">
        <v>45</v>
      </c>
      <c r="B9" s="71" t="s">
        <v>101</v>
      </c>
      <c r="C9" s="202"/>
      <c r="D9" s="203"/>
      <c r="E9" s="203"/>
      <c r="F9" s="203"/>
    </row>
    <row r="10" spans="1:6" ht="12.75">
      <c r="A10" s="71"/>
      <c r="B10" s="72" t="s">
        <v>102</v>
      </c>
      <c r="C10" s="202"/>
      <c r="D10" s="203"/>
      <c r="E10" s="203"/>
      <c r="F10" s="203"/>
    </row>
    <row r="11" spans="1:6" ht="12.75">
      <c r="A11" s="71"/>
      <c r="B11" s="72" t="s">
        <v>103</v>
      </c>
      <c r="C11" s="202"/>
      <c r="D11" s="203"/>
      <c r="E11" s="203"/>
      <c r="F11" s="203"/>
    </row>
    <row r="12" spans="1:6" ht="12.75">
      <c r="A12" s="73"/>
      <c r="B12" s="74" t="s">
        <v>104</v>
      </c>
      <c r="C12" s="204"/>
      <c r="D12" s="205"/>
      <c r="E12" s="205"/>
      <c r="F12" s="205"/>
    </row>
    <row r="13" spans="1:6" ht="12.75">
      <c r="A13" s="70" t="s">
        <v>46</v>
      </c>
      <c r="B13" s="71" t="s">
        <v>105</v>
      </c>
      <c r="C13" s="206">
        <f>SUM(C14:C16)</f>
        <v>4146925</v>
      </c>
      <c r="D13" s="206">
        <f>SUM(D14:D16)</f>
        <v>3394718</v>
      </c>
      <c r="E13" s="206">
        <f>SUM(E14:E16)</f>
        <v>1336450</v>
      </c>
      <c r="F13" s="206">
        <f>SUM(D13:E13)</f>
        <v>4731168</v>
      </c>
    </row>
    <row r="14" spans="1:6" ht="12.75">
      <c r="A14" s="71"/>
      <c r="B14" s="72" t="s">
        <v>102</v>
      </c>
      <c r="C14" s="202">
        <v>1625200</v>
      </c>
      <c r="D14" s="202">
        <v>1505800</v>
      </c>
      <c r="E14" s="202">
        <v>717204</v>
      </c>
      <c r="F14" s="202">
        <f aca="true" t="shared" si="0" ref="F14:F20">SUM(D14:E14)</f>
        <v>2223004</v>
      </c>
    </row>
    <row r="15" spans="1:6" ht="12.75">
      <c r="A15" s="71"/>
      <c r="B15" s="72" t="s">
        <v>103</v>
      </c>
      <c r="C15" s="202"/>
      <c r="D15" s="202"/>
      <c r="E15" s="202"/>
      <c r="F15" s="202"/>
    </row>
    <row r="16" spans="1:6" ht="12.75">
      <c r="A16" s="73"/>
      <c r="B16" s="74" t="s">
        <v>104</v>
      </c>
      <c r="C16" s="204">
        <v>2521725</v>
      </c>
      <c r="D16" s="204">
        <v>1888918</v>
      </c>
      <c r="E16" s="204">
        <v>619246</v>
      </c>
      <c r="F16" s="204">
        <f t="shared" si="0"/>
        <v>2508164</v>
      </c>
    </row>
    <row r="17" spans="1:6" ht="12.75">
      <c r="A17" s="70"/>
      <c r="B17" s="71" t="s">
        <v>106</v>
      </c>
      <c r="C17" s="206">
        <f>SUM(C18:C20)</f>
        <v>4146925</v>
      </c>
      <c r="D17" s="206">
        <f>SUM(D13)</f>
        <v>3394718</v>
      </c>
      <c r="E17" s="206">
        <f>SUM(E13)</f>
        <v>1336450</v>
      </c>
      <c r="F17" s="206">
        <f t="shared" si="0"/>
        <v>4731168</v>
      </c>
    </row>
    <row r="18" spans="1:6" ht="12.75">
      <c r="A18" s="71"/>
      <c r="B18" s="72" t="s">
        <v>102</v>
      </c>
      <c r="C18" s="202">
        <f>SUM(C10+C14)</f>
        <v>1625200</v>
      </c>
      <c r="D18" s="202">
        <f>SUM(D14)</f>
        <v>1505800</v>
      </c>
      <c r="E18" s="202">
        <f>SUM(E14)</f>
        <v>717204</v>
      </c>
      <c r="F18" s="202">
        <f t="shared" si="0"/>
        <v>2223004</v>
      </c>
    </row>
    <row r="19" spans="1:6" ht="12.75">
      <c r="A19" s="71"/>
      <c r="B19" s="72" t="s">
        <v>103</v>
      </c>
      <c r="C19" s="202">
        <f>SUM(C11)</f>
        <v>0</v>
      </c>
      <c r="D19" s="202"/>
      <c r="E19" s="202"/>
      <c r="F19" s="202"/>
    </row>
    <row r="20" spans="1:6" ht="12.75">
      <c r="A20" s="73"/>
      <c r="B20" s="74" t="s">
        <v>104</v>
      </c>
      <c r="C20" s="204">
        <f>SUM(C12+C16)</f>
        <v>2521725</v>
      </c>
      <c r="D20" s="204">
        <f>SUM(D16)</f>
        <v>1888918</v>
      </c>
      <c r="E20" s="204">
        <f>SUM(E16)</f>
        <v>619246</v>
      </c>
      <c r="F20" s="204">
        <f t="shared" si="0"/>
        <v>2508164</v>
      </c>
    </row>
  </sheetData>
  <sheetProtection/>
  <mergeCells count="9">
    <mergeCell ref="A2:F2"/>
    <mergeCell ref="A5:A6"/>
    <mergeCell ref="B5:B6"/>
    <mergeCell ref="C5:C6"/>
    <mergeCell ref="D5:F5"/>
    <mergeCell ref="A7:A8"/>
    <mergeCell ref="B7:B8"/>
    <mergeCell ref="C7:C8"/>
    <mergeCell ref="D7:F7"/>
  </mergeCells>
  <printOptions/>
  <pageMargins left="0.7480314960629921" right="0.7480314960629921" top="1.3385826771653544" bottom="0.984251968503937" header="0.5118110236220472" footer="0.5118110236220472"/>
  <pageSetup fitToHeight="1" fitToWidth="1" horizontalDpi="600" verticalDpi="600" orientation="portrait" paperSize="9" r:id="rId1"/>
  <headerFooter alignWithMargins="0">
    <oddHeader>&amp;RZałącznik nr 4
do uchwały Rady Gminy nr  XXXIV/4/2010
z dnia 22 stycznia 2010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625" style="67" customWidth="1"/>
    <col min="2" max="2" width="35.375" style="67" customWidth="1"/>
    <col min="3" max="3" width="6.875" style="67" customWidth="1"/>
    <col min="4" max="4" width="10.375" style="67" customWidth="1"/>
    <col min="5" max="5" width="4.375" style="67" customWidth="1"/>
    <col min="6" max="6" width="6.875" style="67" customWidth="1"/>
    <col min="7" max="7" width="23.75390625" style="67" customWidth="1"/>
    <col min="8" max="8" width="5.125" style="67" customWidth="1"/>
    <col min="9" max="9" width="9.875" style="67" customWidth="1"/>
    <col min="10" max="10" width="9.125" style="67" customWidth="1"/>
    <col min="11" max="11" width="5.375" style="67" customWidth="1"/>
    <col min="12" max="12" width="5.75390625" style="67" customWidth="1"/>
    <col min="13" max="13" width="6.25390625" style="67" customWidth="1"/>
    <col min="14" max="16384" width="9.125" style="67" customWidth="1"/>
  </cols>
  <sheetData>
    <row r="1" s="75" customFormat="1" ht="12">
      <c r="J1" s="75" t="s">
        <v>107</v>
      </c>
    </row>
    <row r="2" s="75" customFormat="1" ht="12">
      <c r="J2" s="75" t="s">
        <v>108</v>
      </c>
    </row>
    <row r="3" s="75" customFormat="1" ht="12">
      <c r="J3" s="75" t="s">
        <v>109</v>
      </c>
    </row>
    <row r="4" s="75" customFormat="1" ht="12">
      <c r="J4" s="75" t="s">
        <v>110</v>
      </c>
    </row>
    <row r="5" s="75" customFormat="1" ht="12"/>
    <row r="7" spans="1:13" ht="12.75">
      <c r="A7" s="307" t="s">
        <v>111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</row>
    <row r="8" spans="1:13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ht="12.75">
      <c r="M9" s="68" t="s">
        <v>94</v>
      </c>
    </row>
    <row r="10" spans="1:13" ht="48" customHeight="1">
      <c r="A10" s="308" t="s">
        <v>44</v>
      </c>
      <c r="B10" s="308" t="s">
        <v>112</v>
      </c>
      <c r="C10" s="308" t="s">
        <v>113</v>
      </c>
      <c r="D10" s="309" t="s">
        <v>20</v>
      </c>
      <c r="E10" s="308" t="s">
        <v>1</v>
      </c>
      <c r="F10" s="309" t="s">
        <v>2</v>
      </c>
      <c r="G10" s="308" t="s">
        <v>114</v>
      </c>
      <c r="H10" s="308"/>
      <c r="I10" s="309" t="s">
        <v>115</v>
      </c>
      <c r="J10" s="311" t="s">
        <v>96</v>
      </c>
      <c r="K10" s="308" t="s">
        <v>116</v>
      </c>
      <c r="L10" s="308"/>
      <c r="M10" s="308"/>
    </row>
    <row r="11" spans="1:13" ht="36">
      <c r="A11" s="308"/>
      <c r="B11" s="308"/>
      <c r="C11" s="308"/>
      <c r="D11" s="310"/>
      <c r="E11" s="308"/>
      <c r="F11" s="310"/>
      <c r="G11" s="69" t="s">
        <v>117</v>
      </c>
      <c r="H11" s="69" t="s">
        <v>92</v>
      </c>
      <c r="I11" s="310"/>
      <c r="J11" s="311"/>
      <c r="K11" s="69" t="s">
        <v>98</v>
      </c>
      <c r="L11" s="69" t="s">
        <v>99</v>
      </c>
      <c r="M11" s="69" t="s">
        <v>118</v>
      </c>
    </row>
    <row r="12" spans="1:13" ht="12.75">
      <c r="A12" s="76" t="s">
        <v>6</v>
      </c>
      <c r="B12" s="76" t="s">
        <v>119</v>
      </c>
      <c r="C12" s="76"/>
      <c r="D12" s="76"/>
      <c r="E12" s="76"/>
      <c r="F12" s="76"/>
      <c r="G12" s="76" t="s">
        <v>120</v>
      </c>
      <c r="H12" s="76"/>
      <c r="I12" s="76"/>
      <c r="J12" s="76"/>
      <c r="K12" s="76"/>
      <c r="L12" s="76"/>
      <c r="M12" s="76"/>
    </row>
    <row r="13" spans="1:13" ht="12.75">
      <c r="A13" s="71"/>
      <c r="B13" s="71" t="s">
        <v>121</v>
      </c>
      <c r="C13" s="71"/>
      <c r="D13" s="71"/>
      <c r="E13" s="71"/>
      <c r="F13" s="71"/>
      <c r="G13" s="77" t="s">
        <v>102</v>
      </c>
      <c r="H13" s="71"/>
      <c r="I13" s="71"/>
      <c r="J13" s="71"/>
      <c r="K13" s="71"/>
      <c r="L13" s="71"/>
      <c r="M13" s="71"/>
    </row>
    <row r="14" spans="1:13" ht="12.75">
      <c r="A14" s="71"/>
      <c r="B14" s="71" t="s">
        <v>122</v>
      </c>
      <c r="C14" s="71"/>
      <c r="D14" s="71"/>
      <c r="E14" s="71"/>
      <c r="F14" s="71"/>
      <c r="G14" s="77" t="s">
        <v>103</v>
      </c>
      <c r="H14" s="71"/>
      <c r="I14" s="71"/>
      <c r="J14" s="71"/>
      <c r="K14" s="71"/>
      <c r="L14" s="71"/>
      <c r="M14" s="71"/>
    </row>
    <row r="15" spans="1:13" ht="24">
      <c r="A15" s="71"/>
      <c r="B15" s="71" t="s">
        <v>123</v>
      </c>
      <c r="C15" s="71"/>
      <c r="D15" s="71"/>
      <c r="E15" s="71"/>
      <c r="F15" s="71"/>
      <c r="G15" s="78" t="s">
        <v>104</v>
      </c>
      <c r="H15" s="71"/>
      <c r="I15" s="71"/>
      <c r="J15" s="71"/>
      <c r="K15" s="71"/>
      <c r="L15" s="71"/>
      <c r="M15" s="71"/>
    </row>
    <row r="16" spans="1:13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2.75">
      <c r="A17" s="76" t="s">
        <v>7</v>
      </c>
      <c r="B17" s="76" t="s">
        <v>119</v>
      </c>
      <c r="C17" s="76"/>
      <c r="D17" s="76"/>
      <c r="E17" s="76"/>
      <c r="F17" s="76"/>
      <c r="G17" s="76" t="s">
        <v>120</v>
      </c>
      <c r="H17" s="76"/>
      <c r="I17" s="76"/>
      <c r="J17" s="76"/>
      <c r="K17" s="76"/>
      <c r="L17" s="76"/>
      <c r="M17" s="76"/>
    </row>
    <row r="18" spans="1:13" ht="12.75">
      <c r="A18" s="71"/>
      <c r="B18" s="71" t="s">
        <v>121</v>
      </c>
      <c r="C18" s="71"/>
      <c r="D18" s="71"/>
      <c r="E18" s="71"/>
      <c r="F18" s="71"/>
      <c r="G18" s="77" t="s">
        <v>102</v>
      </c>
      <c r="H18" s="71"/>
      <c r="I18" s="71"/>
      <c r="J18" s="71"/>
      <c r="K18" s="71"/>
      <c r="L18" s="71"/>
      <c r="M18" s="71"/>
    </row>
    <row r="19" spans="1:13" ht="12.75">
      <c r="A19" s="71"/>
      <c r="B19" s="71" t="s">
        <v>122</v>
      </c>
      <c r="C19" s="71"/>
      <c r="D19" s="71"/>
      <c r="E19" s="71"/>
      <c r="F19" s="71"/>
      <c r="G19" s="77" t="s">
        <v>103</v>
      </c>
      <c r="H19" s="71"/>
      <c r="I19" s="71"/>
      <c r="J19" s="71"/>
      <c r="K19" s="71"/>
      <c r="L19" s="71"/>
      <c r="M19" s="71"/>
    </row>
    <row r="20" spans="1:13" ht="24">
      <c r="A20" s="71"/>
      <c r="B20" s="71" t="s">
        <v>123</v>
      </c>
      <c r="C20" s="71"/>
      <c r="D20" s="71"/>
      <c r="E20" s="71"/>
      <c r="F20" s="71"/>
      <c r="G20" s="78" t="s">
        <v>104</v>
      </c>
      <c r="H20" s="71"/>
      <c r="I20" s="71"/>
      <c r="J20" s="71"/>
      <c r="K20" s="71"/>
      <c r="L20" s="71"/>
      <c r="M20" s="71"/>
    </row>
    <row r="21" spans="1:13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2.75">
      <c r="A23" s="71"/>
      <c r="B23" s="71" t="s">
        <v>101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2.75">
      <c r="A24" s="71"/>
      <c r="B24" s="72" t="s">
        <v>102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2.75">
      <c r="A25" s="71"/>
      <c r="B25" s="72" t="s">
        <v>103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2.75">
      <c r="A26" s="73"/>
      <c r="B26" s="79" t="s">
        <v>104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</mergeCells>
  <printOptions/>
  <pageMargins left="0.4724409448818898" right="0.7480314960629921" top="0.7874015748031497" bottom="0.984251968503937" header="0.5118110236220472" footer="0.5118110236220472"/>
  <pageSetup horizontalDpi="600" verticalDpi="600" orientation="landscape" paperSize="9" r:id="rId1"/>
  <headerFooter alignWithMargins="0">
    <oddFooter>&amp;C60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.625" style="75" customWidth="1"/>
    <col min="2" max="2" width="33.625" style="75" customWidth="1"/>
    <col min="3" max="3" width="7.00390625" style="75" customWidth="1"/>
    <col min="4" max="4" width="10.125" style="75" customWidth="1"/>
    <col min="5" max="5" width="4.375" style="75" customWidth="1"/>
    <col min="6" max="6" width="5.875" style="75" customWidth="1"/>
    <col min="7" max="7" width="21.75390625" style="75" customWidth="1"/>
    <col min="8" max="8" width="8.375" style="75" customWidth="1"/>
    <col min="9" max="9" width="8.25390625" style="75" customWidth="1"/>
    <col min="10" max="10" width="9.00390625" style="75" customWidth="1"/>
    <col min="11" max="11" width="8.25390625" style="75" customWidth="1"/>
    <col min="12" max="12" width="8.00390625" style="75" customWidth="1"/>
    <col min="13" max="13" width="5.25390625" style="75" customWidth="1"/>
    <col min="14" max="16384" width="9.125" style="75" customWidth="1"/>
  </cols>
  <sheetData>
    <row r="1" ht="3" customHeight="1"/>
    <row r="2" spans="1:13" ht="12.75" customHeight="1">
      <c r="A2" s="312" t="s">
        <v>124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0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" hidden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 t="s">
        <v>94</v>
      </c>
    </row>
    <row r="5" spans="1:13" ht="48" customHeight="1">
      <c r="A5" s="311" t="s">
        <v>44</v>
      </c>
      <c r="B5" s="311" t="s">
        <v>112</v>
      </c>
      <c r="C5" s="311" t="s">
        <v>113</v>
      </c>
      <c r="D5" s="313" t="s">
        <v>20</v>
      </c>
      <c r="E5" s="311" t="s">
        <v>1</v>
      </c>
      <c r="F5" s="313" t="s">
        <v>2</v>
      </c>
      <c r="G5" s="311" t="s">
        <v>114</v>
      </c>
      <c r="H5" s="311"/>
      <c r="I5" s="313" t="s">
        <v>115</v>
      </c>
      <c r="J5" s="315" t="s">
        <v>96</v>
      </c>
      <c r="K5" s="311" t="s">
        <v>351</v>
      </c>
      <c r="L5" s="311"/>
      <c r="M5" s="311"/>
    </row>
    <row r="6" spans="1:13" ht="33.75">
      <c r="A6" s="311"/>
      <c r="B6" s="311"/>
      <c r="C6" s="311"/>
      <c r="D6" s="314"/>
      <c r="E6" s="311"/>
      <c r="F6" s="314"/>
      <c r="G6" s="212" t="s">
        <v>117</v>
      </c>
      <c r="H6" s="212" t="s">
        <v>92</v>
      </c>
      <c r="I6" s="314"/>
      <c r="J6" s="316"/>
      <c r="K6" s="212" t="s">
        <v>98</v>
      </c>
      <c r="L6" s="212" t="s">
        <v>99</v>
      </c>
      <c r="M6" s="212" t="s">
        <v>118</v>
      </c>
    </row>
    <row r="7" spans="1:13" ht="21.75" customHeight="1">
      <c r="A7" s="240" t="s">
        <v>6</v>
      </c>
      <c r="B7" s="241" t="s">
        <v>352</v>
      </c>
      <c r="C7" s="240" t="s">
        <v>353</v>
      </c>
      <c r="D7" s="240" t="s">
        <v>345</v>
      </c>
      <c r="E7" s="240">
        <v>801</v>
      </c>
      <c r="F7" s="240">
        <v>80110</v>
      </c>
      <c r="G7" s="240" t="s">
        <v>120</v>
      </c>
      <c r="H7" s="242">
        <v>12200000</v>
      </c>
      <c r="I7" s="242">
        <f>SUM(I8:I10)</f>
        <v>4276066</v>
      </c>
      <c r="J7" s="242">
        <f>SUM(J8:J10)</f>
        <v>3690000</v>
      </c>
      <c r="K7" s="242">
        <f>SUM(K8:K10)</f>
        <v>3289400</v>
      </c>
      <c r="L7" s="242">
        <f>SUM(L8:L10)</f>
        <v>944534</v>
      </c>
      <c r="M7" s="242">
        <f>SUM(M8:M10)</f>
        <v>0</v>
      </c>
    </row>
    <row r="8" spans="1:13" ht="33.75">
      <c r="A8" s="243"/>
      <c r="B8" s="244" t="s">
        <v>354</v>
      </c>
      <c r="C8" s="243"/>
      <c r="D8" s="243"/>
      <c r="E8" s="243"/>
      <c r="F8" s="243"/>
      <c r="G8" s="245" t="s">
        <v>102</v>
      </c>
      <c r="H8" s="246">
        <f>SUM(H7-H10)</f>
        <v>6100600</v>
      </c>
      <c r="I8" s="246">
        <v>2440896</v>
      </c>
      <c r="J8" s="246">
        <v>1490000</v>
      </c>
      <c r="K8" s="246">
        <v>1490000</v>
      </c>
      <c r="L8" s="246">
        <v>679704</v>
      </c>
      <c r="M8" s="246"/>
    </row>
    <row r="9" spans="1:13" ht="33.75">
      <c r="A9" s="243"/>
      <c r="B9" s="244" t="s">
        <v>355</v>
      </c>
      <c r="C9" s="243"/>
      <c r="D9" s="243"/>
      <c r="E9" s="243"/>
      <c r="F9" s="243"/>
      <c r="G9" s="245" t="s">
        <v>103</v>
      </c>
      <c r="H9" s="246"/>
      <c r="I9" s="246"/>
      <c r="J9" s="246"/>
      <c r="K9" s="246"/>
      <c r="L9" s="246"/>
      <c r="M9" s="246"/>
    </row>
    <row r="10" spans="1:13" ht="22.5">
      <c r="A10" s="243"/>
      <c r="B10" s="244" t="s">
        <v>356</v>
      </c>
      <c r="C10" s="243"/>
      <c r="D10" s="243"/>
      <c r="E10" s="243"/>
      <c r="F10" s="243"/>
      <c r="G10" s="247" t="s">
        <v>104</v>
      </c>
      <c r="H10" s="246">
        <v>6099400</v>
      </c>
      <c r="I10" s="246">
        <v>1835170</v>
      </c>
      <c r="J10" s="246">
        <v>2200000</v>
      </c>
      <c r="K10" s="246">
        <v>1799400</v>
      </c>
      <c r="L10" s="246">
        <f>SUM(H10-J10-I10-K10)</f>
        <v>264830</v>
      </c>
      <c r="M10" s="246">
        <v>0</v>
      </c>
    </row>
    <row r="11" spans="1:13" ht="19.5" customHeight="1">
      <c r="A11" s="243" t="s">
        <v>7</v>
      </c>
      <c r="B11" s="241" t="s">
        <v>352</v>
      </c>
      <c r="C11" s="243" t="s">
        <v>357</v>
      </c>
      <c r="D11" s="240" t="s">
        <v>345</v>
      </c>
      <c r="E11" s="243">
        <v>750</v>
      </c>
      <c r="F11" s="243">
        <v>75023</v>
      </c>
      <c r="G11" s="240" t="s">
        <v>120</v>
      </c>
      <c r="H11" s="248">
        <v>591959</v>
      </c>
      <c r="I11" s="248">
        <v>0</v>
      </c>
      <c r="J11" s="248">
        <v>94725</v>
      </c>
      <c r="K11" s="248">
        <v>105318</v>
      </c>
      <c r="L11" s="248">
        <v>391916</v>
      </c>
      <c r="M11" s="246">
        <v>0</v>
      </c>
    </row>
    <row r="12" spans="1:13" ht="33.75">
      <c r="A12" s="243"/>
      <c r="B12" s="244" t="s">
        <v>358</v>
      </c>
      <c r="C12" s="243"/>
      <c r="D12" s="243"/>
      <c r="E12" s="243"/>
      <c r="F12" s="243"/>
      <c r="G12" s="245" t="s">
        <v>102</v>
      </c>
      <c r="H12" s="246">
        <v>103300</v>
      </c>
      <c r="I12" s="246">
        <v>0</v>
      </c>
      <c r="J12" s="246">
        <v>50000</v>
      </c>
      <c r="K12" s="246">
        <v>15800</v>
      </c>
      <c r="L12" s="246">
        <v>37500</v>
      </c>
      <c r="M12" s="246"/>
    </row>
    <row r="13" spans="1:13" ht="22.5">
      <c r="A13" s="243"/>
      <c r="B13" s="244" t="s">
        <v>359</v>
      </c>
      <c r="C13" s="243"/>
      <c r="D13" s="243"/>
      <c r="E13" s="243"/>
      <c r="F13" s="243"/>
      <c r="G13" s="245" t="s">
        <v>103</v>
      </c>
      <c r="H13" s="246"/>
      <c r="I13" s="246"/>
      <c r="J13" s="246"/>
      <c r="K13" s="246"/>
      <c r="L13" s="246"/>
      <c r="M13" s="246"/>
    </row>
    <row r="14" spans="1:13" ht="22.5">
      <c r="A14" s="243"/>
      <c r="B14" s="244" t="s">
        <v>360</v>
      </c>
      <c r="C14" s="243"/>
      <c r="D14" s="243"/>
      <c r="E14" s="243"/>
      <c r="F14" s="243"/>
      <c r="G14" s="247" t="s">
        <v>104</v>
      </c>
      <c r="H14" s="246">
        <v>488659</v>
      </c>
      <c r="I14" s="246">
        <v>0</v>
      </c>
      <c r="J14" s="246">
        <v>44725</v>
      </c>
      <c r="K14" s="246">
        <v>89518</v>
      </c>
      <c r="L14" s="246">
        <v>354416</v>
      </c>
      <c r="M14" s="246"/>
    </row>
    <row r="15" spans="1:13" ht="15.75" customHeight="1">
      <c r="A15" s="243" t="s">
        <v>8</v>
      </c>
      <c r="B15" s="241" t="s">
        <v>361</v>
      </c>
      <c r="C15" s="243" t="s">
        <v>362</v>
      </c>
      <c r="D15" s="240" t="s">
        <v>345</v>
      </c>
      <c r="E15" s="243">
        <v>600</v>
      </c>
      <c r="F15" s="243">
        <v>60095</v>
      </c>
      <c r="G15" s="240" t="s">
        <v>120</v>
      </c>
      <c r="H15" s="248">
        <v>507200</v>
      </c>
      <c r="I15" s="248">
        <f>SUM(I16:I18)</f>
        <v>145000</v>
      </c>
      <c r="J15" s="248">
        <f>SUM(J16+J18)</f>
        <v>362200</v>
      </c>
      <c r="K15" s="248"/>
      <c r="L15" s="248"/>
      <c r="M15" s="246"/>
    </row>
    <row r="16" spans="1:13" ht="22.5">
      <c r="A16" s="243"/>
      <c r="B16" s="244" t="s">
        <v>363</v>
      </c>
      <c r="C16" s="243"/>
      <c r="D16" s="243"/>
      <c r="E16" s="243"/>
      <c r="F16" s="243"/>
      <c r="G16" s="245" t="s">
        <v>102</v>
      </c>
      <c r="H16" s="246">
        <v>230200</v>
      </c>
      <c r="I16" s="246">
        <v>145000</v>
      </c>
      <c r="J16" s="246">
        <v>85200</v>
      </c>
      <c r="K16" s="246"/>
      <c r="L16" s="246"/>
      <c r="M16" s="246"/>
    </row>
    <row r="17" spans="1:13" ht="12">
      <c r="A17" s="243"/>
      <c r="B17" s="244" t="s">
        <v>364</v>
      </c>
      <c r="C17" s="243"/>
      <c r="D17" s="243"/>
      <c r="E17" s="243"/>
      <c r="F17" s="243"/>
      <c r="G17" s="245" t="s">
        <v>103</v>
      </c>
      <c r="H17" s="246"/>
      <c r="I17" s="246"/>
      <c r="J17" s="246"/>
      <c r="K17" s="246"/>
      <c r="L17" s="246"/>
      <c r="M17" s="246"/>
    </row>
    <row r="18" spans="1:13" ht="33.75">
      <c r="A18" s="243"/>
      <c r="B18" s="244" t="s">
        <v>365</v>
      </c>
      <c r="C18" s="243"/>
      <c r="D18" s="243"/>
      <c r="E18" s="243"/>
      <c r="F18" s="243"/>
      <c r="G18" s="247" t="s">
        <v>104</v>
      </c>
      <c r="H18" s="246">
        <v>277000</v>
      </c>
      <c r="I18" s="246">
        <v>0</v>
      </c>
      <c r="J18" s="246">
        <v>277000</v>
      </c>
      <c r="K18" s="246"/>
      <c r="L18" s="246"/>
      <c r="M18" s="246"/>
    </row>
    <row r="19" spans="1:13" ht="2.25" customHeight="1">
      <c r="A19" s="230"/>
      <c r="B19" s="230"/>
      <c r="C19" s="230"/>
      <c r="D19" s="230"/>
      <c r="E19" s="230"/>
      <c r="F19" s="230"/>
      <c r="G19" s="230"/>
      <c r="H19" s="234"/>
      <c r="I19" s="234"/>
      <c r="J19" s="234"/>
      <c r="K19" s="234"/>
      <c r="L19" s="234"/>
      <c r="M19" s="234"/>
    </row>
    <row r="20" spans="1:13" ht="12" hidden="1">
      <c r="A20" s="231"/>
      <c r="B20" s="231"/>
      <c r="C20" s="231"/>
      <c r="D20" s="231"/>
      <c r="E20" s="231"/>
      <c r="F20" s="231"/>
      <c r="G20" s="77"/>
      <c r="H20" s="232"/>
      <c r="I20" s="232"/>
      <c r="J20" s="232"/>
      <c r="K20" s="232"/>
      <c r="L20" s="232"/>
      <c r="M20" s="232"/>
    </row>
    <row r="21" spans="1:13" ht="12" hidden="1">
      <c r="A21" s="231"/>
      <c r="B21" s="231"/>
      <c r="C21" s="231"/>
      <c r="D21" s="231"/>
      <c r="E21" s="231"/>
      <c r="F21" s="231"/>
      <c r="G21" s="77"/>
      <c r="H21" s="232"/>
      <c r="I21" s="232"/>
      <c r="J21" s="232"/>
      <c r="K21" s="232"/>
      <c r="L21" s="232"/>
      <c r="M21" s="232"/>
    </row>
    <row r="22" spans="1:13" ht="12" hidden="1">
      <c r="A22" s="231"/>
      <c r="B22" s="231"/>
      <c r="C22" s="231"/>
      <c r="D22" s="231"/>
      <c r="E22" s="231"/>
      <c r="F22" s="231"/>
      <c r="G22" s="78"/>
      <c r="H22" s="232"/>
      <c r="I22" s="232"/>
      <c r="J22" s="232"/>
      <c r="K22" s="232"/>
      <c r="L22" s="232"/>
      <c r="M22" s="232"/>
    </row>
    <row r="23" spans="1:13" ht="12" hidden="1">
      <c r="A23" s="235"/>
      <c r="B23" s="235"/>
      <c r="C23" s="235"/>
      <c r="D23" s="235"/>
      <c r="E23" s="235"/>
      <c r="F23" s="235"/>
      <c r="G23" s="235"/>
      <c r="H23" s="236"/>
      <c r="I23" s="236"/>
      <c r="J23" s="236"/>
      <c r="K23" s="236"/>
      <c r="L23" s="236"/>
      <c r="M23" s="236"/>
    </row>
    <row r="24" spans="1:13" ht="5.25" customHeight="1">
      <c r="A24" s="231"/>
      <c r="B24" s="231"/>
      <c r="C24" s="231"/>
      <c r="D24" s="231"/>
      <c r="E24" s="231"/>
      <c r="F24" s="231"/>
      <c r="G24" s="231"/>
      <c r="H24" s="232"/>
      <c r="I24" s="232"/>
      <c r="J24" s="232"/>
      <c r="K24" s="232"/>
      <c r="L24" s="232"/>
      <c r="M24" s="232"/>
    </row>
    <row r="25" spans="1:13" ht="12">
      <c r="A25" s="231"/>
      <c r="B25" s="237" t="s">
        <v>105</v>
      </c>
      <c r="C25" s="237"/>
      <c r="D25" s="237"/>
      <c r="E25" s="237"/>
      <c r="F25" s="237"/>
      <c r="G25" s="237"/>
      <c r="H25" s="233">
        <f>SUM(H26:H28)</f>
        <v>13299159</v>
      </c>
      <c r="I25" s="233">
        <f>SUM(I26:I28)</f>
        <v>4421066</v>
      </c>
      <c r="J25" s="233">
        <f>SUM(J26:J28)</f>
        <v>4146925</v>
      </c>
      <c r="K25" s="233">
        <f>SUM(K26:K28)</f>
        <v>3394718</v>
      </c>
      <c r="L25" s="233">
        <f>SUM(L26:L28)</f>
        <v>1336450</v>
      </c>
      <c r="M25" s="233">
        <f>SUM(M7)</f>
        <v>0</v>
      </c>
    </row>
    <row r="26" spans="1:13" ht="12">
      <c r="A26" s="231"/>
      <c r="B26" s="77" t="s">
        <v>102</v>
      </c>
      <c r="C26" s="231"/>
      <c r="D26" s="231"/>
      <c r="E26" s="231"/>
      <c r="F26" s="231"/>
      <c r="G26" s="231"/>
      <c r="H26" s="232">
        <f>SUM(H8+H12+H16)</f>
        <v>6434100</v>
      </c>
      <c r="I26" s="232">
        <f>SUM(I8+I12+I16)</f>
        <v>2585896</v>
      </c>
      <c r="J26" s="232">
        <f>SUM(J8+J12+J16)</f>
        <v>1625200</v>
      </c>
      <c r="K26" s="232">
        <f>SUM(K8+K12+K16)</f>
        <v>1505800</v>
      </c>
      <c r="L26" s="232">
        <f>SUM(L8+L12+L16)</f>
        <v>717204</v>
      </c>
      <c r="M26" s="232">
        <f>SUM(M8)</f>
        <v>0</v>
      </c>
    </row>
    <row r="27" spans="1:13" ht="12">
      <c r="A27" s="231"/>
      <c r="B27" s="77" t="s">
        <v>103</v>
      </c>
      <c r="C27" s="231"/>
      <c r="D27" s="231"/>
      <c r="E27" s="231"/>
      <c r="F27" s="231"/>
      <c r="G27" s="231"/>
      <c r="H27" s="232"/>
      <c r="I27" s="232"/>
      <c r="J27" s="232"/>
      <c r="K27" s="232"/>
      <c r="L27" s="232"/>
      <c r="M27" s="232"/>
    </row>
    <row r="28" spans="1:13" ht="13.5" customHeight="1">
      <c r="A28" s="235"/>
      <c r="B28" s="79" t="s">
        <v>104</v>
      </c>
      <c r="C28" s="235"/>
      <c r="D28" s="235"/>
      <c r="E28" s="235"/>
      <c r="F28" s="235"/>
      <c r="G28" s="235"/>
      <c r="H28" s="236">
        <f>SUM(H10+H14+H18)</f>
        <v>6865059</v>
      </c>
      <c r="I28" s="236">
        <f>SUM(I10+I14+I18)</f>
        <v>1835170</v>
      </c>
      <c r="J28" s="236">
        <f>SUM(J10+J14+J18)</f>
        <v>2521725</v>
      </c>
      <c r="K28" s="236">
        <f>SUM(K10+K14+K18)</f>
        <v>1888918</v>
      </c>
      <c r="L28" s="236">
        <f>SUM(L10+L14+L18)</f>
        <v>619246</v>
      </c>
      <c r="M28" s="236">
        <f>SUM(M10)</f>
        <v>0</v>
      </c>
    </row>
  </sheetData>
  <sheetProtection/>
  <mergeCells count="11">
    <mergeCell ref="J5:J6"/>
    <mergeCell ref="K5:M5"/>
    <mergeCell ref="A2:M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&amp;RZałącznik nr 4b
do uchwały Rady Gminy nr  XXXIV/4/2010
z dnia 22 stycznia 2010r.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H11" sqref="H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9" t="s">
        <v>125</v>
      </c>
      <c r="B1" s="319"/>
      <c r="C1" s="319"/>
      <c r="D1" s="319"/>
    </row>
    <row r="2" ht="6.75" customHeight="1">
      <c r="A2" s="80"/>
    </row>
    <row r="3" ht="12.75">
      <c r="D3" s="81" t="s">
        <v>14</v>
      </c>
    </row>
    <row r="4" spans="1:4" ht="15" customHeight="1">
      <c r="A4" s="305" t="s">
        <v>18</v>
      </c>
      <c r="B4" s="305" t="s">
        <v>4</v>
      </c>
      <c r="C4" s="306" t="s">
        <v>126</v>
      </c>
      <c r="D4" s="306" t="s">
        <v>174</v>
      </c>
    </row>
    <row r="5" spans="1:4" ht="15" customHeight="1">
      <c r="A5" s="305"/>
      <c r="B5" s="305"/>
      <c r="C5" s="305"/>
      <c r="D5" s="306"/>
    </row>
    <row r="6" spans="1:4" ht="15.75" customHeight="1">
      <c r="A6" s="305"/>
      <c r="B6" s="305"/>
      <c r="C6" s="305"/>
      <c r="D6" s="306"/>
    </row>
    <row r="7" spans="1:4" s="83" customFormat="1" ht="6.75" customHeight="1">
      <c r="A7" s="82">
        <v>1</v>
      </c>
      <c r="B7" s="82">
        <v>2</v>
      </c>
      <c r="C7" s="82">
        <v>3</v>
      </c>
      <c r="D7" s="82">
        <v>4</v>
      </c>
    </row>
    <row r="8" spans="1:4" ht="18.75" customHeight="1">
      <c r="A8" s="317" t="s">
        <v>127</v>
      </c>
      <c r="B8" s="317"/>
      <c r="C8" s="84"/>
      <c r="D8" s="85">
        <f>SUM(D9:D17)</f>
        <v>2339275</v>
      </c>
    </row>
    <row r="9" spans="1:4" ht="18.75" customHeight="1">
      <c r="A9" s="86" t="s">
        <v>6</v>
      </c>
      <c r="B9" s="87" t="s">
        <v>128</v>
      </c>
      <c r="C9" s="86" t="s">
        <v>129</v>
      </c>
      <c r="D9" s="88">
        <v>1696000</v>
      </c>
    </row>
    <row r="10" spans="1:4" ht="18.75" customHeight="1">
      <c r="A10" s="89" t="s">
        <v>7</v>
      </c>
      <c r="B10" s="90" t="s">
        <v>130</v>
      </c>
      <c r="C10" s="89" t="s">
        <v>129</v>
      </c>
      <c r="D10" s="91">
        <v>604000</v>
      </c>
    </row>
    <row r="11" spans="1:4" ht="51">
      <c r="A11" s="89" t="s">
        <v>8</v>
      </c>
      <c r="B11" s="92" t="s">
        <v>131</v>
      </c>
      <c r="C11" s="89" t="s">
        <v>132</v>
      </c>
      <c r="D11" s="91"/>
    </row>
    <row r="12" spans="1:4" ht="18.75" customHeight="1">
      <c r="A12" s="89" t="s">
        <v>0</v>
      </c>
      <c r="B12" s="90" t="s">
        <v>133</v>
      </c>
      <c r="C12" s="89" t="s">
        <v>134</v>
      </c>
      <c r="D12" s="91"/>
    </row>
    <row r="13" spans="1:4" ht="18.75" customHeight="1">
      <c r="A13" s="89" t="s">
        <v>135</v>
      </c>
      <c r="B13" s="90" t="s">
        <v>136</v>
      </c>
      <c r="C13" s="89" t="s">
        <v>137</v>
      </c>
      <c r="D13" s="91"/>
    </row>
    <row r="14" spans="1:4" ht="18.75" customHeight="1">
      <c r="A14" s="89" t="s">
        <v>138</v>
      </c>
      <c r="B14" s="90" t="s">
        <v>139</v>
      </c>
      <c r="C14" s="89" t="s">
        <v>140</v>
      </c>
      <c r="D14" s="91"/>
    </row>
    <row r="15" spans="1:4" ht="18.75" customHeight="1">
      <c r="A15" s="89" t="s">
        <v>141</v>
      </c>
      <c r="B15" s="90" t="s">
        <v>142</v>
      </c>
      <c r="C15" s="89" t="s">
        <v>143</v>
      </c>
      <c r="D15" s="91"/>
    </row>
    <row r="16" spans="1:4" ht="18.75" customHeight="1">
      <c r="A16" s="89" t="s">
        <v>144</v>
      </c>
      <c r="B16" s="90" t="s">
        <v>145</v>
      </c>
      <c r="C16" s="89" t="s">
        <v>146</v>
      </c>
      <c r="D16" s="91">
        <v>39275</v>
      </c>
    </row>
    <row r="17" spans="1:4" ht="18.75" customHeight="1">
      <c r="A17" s="93" t="s">
        <v>147</v>
      </c>
      <c r="B17" s="94" t="s">
        <v>148</v>
      </c>
      <c r="C17" s="93" t="s">
        <v>149</v>
      </c>
      <c r="D17" s="95"/>
    </row>
    <row r="18" spans="1:4" ht="18.75" customHeight="1">
      <c r="A18" s="317" t="s">
        <v>150</v>
      </c>
      <c r="B18" s="317"/>
      <c r="C18" s="84"/>
      <c r="D18" s="85">
        <f>SUM(D19:D25)</f>
        <v>791000</v>
      </c>
    </row>
    <row r="19" spans="1:4" ht="18.75" customHeight="1">
      <c r="A19" s="86" t="s">
        <v>6</v>
      </c>
      <c r="B19" s="87" t="s">
        <v>151</v>
      </c>
      <c r="C19" s="86" t="s">
        <v>152</v>
      </c>
      <c r="D19" s="96">
        <v>768500</v>
      </c>
    </row>
    <row r="20" spans="1:4" ht="18.75" customHeight="1">
      <c r="A20" s="89" t="s">
        <v>7</v>
      </c>
      <c r="B20" s="90" t="s">
        <v>153</v>
      </c>
      <c r="C20" s="89" t="s">
        <v>152</v>
      </c>
      <c r="D20" s="91">
        <v>22500</v>
      </c>
    </row>
    <row r="21" spans="1:4" ht="38.25">
      <c r="A21" s="89" t="s">
        <v>8</v>
      </c>
      <c r="B21" s="92" t="s">
        <v>154</v>
      </c>
      <c r="C21" s="89" t="s">
        <v>155</v>
      </c>
      <c r="D21" s="91"/>
    </row>
    <row r="22" spans="1:4" ht="18.75" customHeight="1">
      <c r="A22" s="89" t="s">
        <v>0</v>
      </c>
      <c r="B22" s="90" t="s">
        <v>63</v>
      </c>
      <c r="C22" s="89" t="s">
        <v>156</v>
      </c>
      <c r="D22" s="91"/>
    </row>
    <row r="23" spans="1:4" ht="18.75" customHeight="1">
      <c r="A23" s="89" t="s">
        <v>135</v>
      </c>
      <c r="B23" s="90" t="s">
        <v>157</v>
      </c>
      <c r="C23" s="89" t="s">
        <v>149</v>
      </c>
      <c r="D23" s="91"/>
    </row>
    <row r="24" spans="1:4" ht="27" customHeight="1">
      <c r="A24" s="89" t="s">
        <v>138</v>
      </c>
      <c r="B24" s="92" t="s">
        <v>158</v>
      </c>
      <c r="C24" s="89" t="s">
        <v>159</v>
      </c>
      <c r="D24" s="91"/>
    </row>
    <row r="25" spans="1:4" ht="18.75" customHeight="1">
      <c r="A25" s="93" t="s">
        <v>141</v>
      </c>
      <c r="B25" s="94" t="s">
        <v>160</v>
      </c>
      <c r="C25" s="93" t="s">
        <v>161</v>
      </c>
      <c r="D25" s="95"/>
    </row>
    <row r="26" spans="1:4" ht="7.5" customHeight="1">
      <c r="A26" s="97"/>
      <c r="B26" s="98"/>
      <c r="C26" s="98"/>
      <c r="D26" s="98"/>
    </row>
    <row r="27" spans="1:6" ht="12.75">
      <c r="A27" s="99"/>
      <c r="B27" s="100"/>
      <c r="C27" s="100"/>
      <c r="D27" s="100"/>
      <c r="E27" s="41"/>
      <c r="F27" s="41"/>
    </row>
    <row r="28" spans="1:6" ht="12.75">
      <c r="A28" s="318"/>
      <c r="B28" s="318"/>
      <c r="C28" s="318"/>
      <c r="D28" s="318"/>
      <c r="E28" s="318"/>
      <c r="F28" s="318"/>
    </row>
    <row r="29" spans="1:6" ht="22.5" customHeight="1">
      <c r="A29" s="318"/>
      <c r="B29" s="318"/>
      <c r="C29" s="318"/>
      <c r="D29" s="318"/>
      <c r="E29" s="318"/>
      <c r="F29" s="318"/>
    </row>
  </sheetData>
  <sheetProtection/>
  <mergeCells count="8">
    <mergeCell ref="A18:B18"/>
    <mergeCell ref="A28:F29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5
do uchwały Rady Gminy  nr 
XXXIV/4/2010
z dnia 22 stycznia 2010r.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13.25390625" style="1" customWidth="1"/>
    <col min="6" max="6" width="15.375" style="1" customWidth="1"/>
    <col min="7" max="7" width="14.125" style="1" customWidth="1"/>
    <col min="8" max="8" width="10.25390625" style="1" customWidth="1"/>
    <col min="9" max="9" width="13.125" style="1" customWidth="1"/>
    <col min="10" max="10" width="10.75390625" style="1" customWidth="1"/>
    <col min="11" max="11" width="11.875" style="0" customWidth="1"/>
    <col min="13" max="13" width="10.875" style="0" customWidth="1"/>
  </cols>
  <sheetData>
    <row r="1" spans="1:13" ht="36" customHeight="1">
      <c r="A1" s="304" t="s">
        <v>74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7" ht="18">
      <c r="A2" s="3"/>
      <c r="B2" s="3"/>
      <c r="C2" s="3"/>
      <c r="D2" s="3"/>
      <c r="E2" s="3"/>
      <c r="F2" s="3"/>
      <c r="G2" s="3"/>
    </row>
    <row r="3" spans="1:13" ht="12.75">
      <c r="A3" s="19"/>
      <c r="B3" s="19"/>
      <c r="C3" s="19"/>
      <c r="D3" s="19"/>
      <c r="E3" s="19"/>
      <c r="H3" s="45"/>
      <c r="I3" s="45"/>
      <c r="M3" s="20" t="s">
        <v>17</v>
      </c>
    </row>
    <row r="4" spans="1:13" s="21" customFormat="1" ht="18.75" customHeight="1">
      <c r="A4" s="331" t="s">
        <v>1</v>
      </c>
      <c r="B4" s="331" t="s">
        <v>2</v>
      </c>
      <c r="C4" s="327" t="s">
        <v>3</v>
      </c>
      <c r="D4" s="327" t="s">
        <v>75</v>
      </c>
      <c r="E4" s="329" t="s">
        <v>5</v>
      </c>
      <c r="F4" s="335"/>
      <c r="G4" s="335"/>
      <c r="H4" s="335"/>
      <c r="I4" s="335"/>
      <c r="J4" s="335"/>
      <c r="K4" s="335"/>
      <c r="L4" s="335"/>
      <c r="M4" s="330"/>
    </row>
    <row r="5" spans="1:13" s="21" customFormat="1" ht="20.25" customHeight="1">
      <c r="A5" s="332"/>
      <c r="B5" s="332"/>
      <c r="C5" s="334"/>
      <c r="D5" s="334"/>
      <c r="E5" s="327" t="s">
        <v>11</v>
      </c>
      <c r="F5" s="326" t="s">
        <v>5</v>
      </c>
      <c r="G5" s="326"/>
      <c r="H5" s="326"/>
      <c r="I5" s="326"/>
      <c r="J5" s="327" t="s">
        <v>12</v>
      </c>
      <c r="K5" s="320" t="s">
        <v>5</v>
      </c>
      <c r="L5" s="321"/>
      <c r="M5" s="322"/>
    </row>
    <row r="6" spans="1:13" s="21" customFormat="1" ht="63.75" customHeight="1">
      <c r="A6" s="332"/>
      <c r="B6" s="332"/>
      <c r="C6" s="334"/>
      <c r="D6" s="334"/>
      <c r="E6" s="334"/>
      <c r="F6" s="329" t="s">
        <v>67</v>
      </c>
      <c r="G6" s="330"/>
      <c r="H6" s="327" t="s">
        <v>70</v>
      </c>
      <c r="I6" s="327" t="s">
        <v>71</v>
      </c>
      <c r="J6" s="334"/>
      <c r="K6" s="326" t="s">
        <v>73</v>
      </c>
      <c r="L6" s="326" t="s">
        <v>79</v>
      </c>
      <c r="M6" s="326" t="s">
        <v>77</v>
      </c>
    </row>
    <row r="7" spans="1:13" s="21" customFormat="1" ht="63.75">
      <c r="A7" s="333"/>
      <c r="B7" s="333"/>
      <c r="C7" s="328"/>
      <c r="D7" s="328"/>
      <c r="E7" s="328"/>
      <c r="F7" s="42" t="s">
        <v>68</v>
      </c>
      <c r="G7" s="42" t="s">
        <v>69</v>
      </c>
      <c r="H7" s="328"/>
      <c r="I7" s="328"/>
      <c r="J7" s="328"/>
      <c r="K7" s="326"/>
      <c r="L7" s="326"/>
      <c r="M7" s="326"/>
    </row>
    <row r="8" spans="1:13" s="21" customFormat="1" ht="6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</row>
    <row r="9" spans="1:13" s="21" customFormat="1" ht="15" customHeight="1">
      <c r="A9" s="23">
        <v>750</v>
      </c>
      <c r="B9" s="23">
        <v>75011</v>
      </c>
      <c r="C9" s="23">
        <v>2010</v>
      </c>
      <c r="D9" s="109">
        <v>41775</v>
      </c>
      <c r="E9" s="109">
        <v>41775</v>
      </c>
      <c r="F9" s="109">
        <v>41775</v>
      </c>
      <c r="G9" s="109"/>
      <c r="H9" s="109"/>
      <c r="I9" s="109"/>
      <c r="J9" s="109"/>
      <c r="K9" s="110"/>
      <c r="L9" s="43"/>
      <c r="M9" s="43"/>
    </row>
    <row r="10" spans="1:13" s="21" customFormat="1" ht="16.5" customHeight="1">
      <c r="A10" s="24">
        <v>751</v>
      </c>
      <c r="B10" s="24">
        <v>75101</v>
      </c>
      <c r="C10" s="24">
        <v>2010</v>
      </c>
      <c r="D10" s="111">
        <v>876</v>
      </c>
      <c r="E10" s="111">
        <v>876</v>
      </c>
      <c r="F10" s="111">
        <v>876</v>
      </c>
      <c r="G10" s="111"/>
      <c r="H10" s="111"/>
      <c r="I10" s="111"/>
      <c r="J10" s="111"/>
      <c r="K10" s="112"/>
      <c r="L10" s="44"/>
      <c r="M10" s="44"/>
    </row>
    <row r="11" spans="1:13" s="21" customFormat="1" ht="15.75" customHeight="1">
      <c r="A11" s="113">
        <v>852</v>
      </c>
      <c r="B11" s="113">
        <v>85212</v>
      </c>
      <c r="C11" s="113">
        <v>2010</v>
      </c>
      <c r="D11" s="114">
        <v>2018625</v>
      </c>
      <c r="E11" s="114">
        <v>2018625</v>
      </c>
      <c r="F11" s="114">
        <v>69929</v>
      </c>
      <c r="G11" s="114">
        <v>12502</v>
      </c>
      <c r="H11" s="114"/>
      <c r="I11" s="114">
        <v>1936194</v>
      </c>
      <c r="J11" s="114"/>
      <c r="K11" s="115"/>
      <c r="L11" s="116"/>
      <c r="M11" s="116"/>
    </row>
    <row r="12" spans="1:13" s="21" customFormat="1" ht="0.75" customHeight="1">
      <c r="A12" s="118"/>
      <c r="B12" s="118"/>
      <c r="C12" s="118"/>
      <c r="D12" s="119"/>
      <c r="E12" s="119"/>
      <c r="F12" s="119"/>
      <c r="G12" s="119"/>
      <c r="H12" s="119"/>
      <c r="I12" s="119"/>
      <c r="J12" s="119"/>
      <c r="K12" s="120"/>
      <c r="L12" s="121"/>
      <c r="M12" s="121"/>
    </row>
    <row r="13" spans="1:13" s="21" customFormat="1" ht="12.75" hidden="1">
      <c r="A13" s="118"/>
      <c r="B13" s="118"/>
      <c r="C13" s="118"/>
      <c r="D13" s="119"/>
      <c r="E13" s="119"/>
      <c r="F13" s="119"/>
      <c r="G13" s="119"/>
      <c r="H13" s="119"/>
      <c r="I13" s="119"/>
      <c r="J13" s="119"/>
      <c r="K13" s="120"/>
      <c r="L13" s="121"/>
      <c r="M13" s="121"/>
    </row>
    <row r="14" spans="1:13" s="21" customFormat="1" ht="12.75" hidden="1">
      <c r="A14" s="118"/>
      <c r="B14" s="118"/>
      <c r="C14" s="118"/>
      <c r="D14" s="119"/>
      <c r="E14" s="119"/>
      <c r="F14" s="119"/>
      <c r="G14" s="119"/>
      <c r="H14" s="119"/>
      <c r="I14" s="119"/>
      <c r="J14" s="119"/>
      <c r="K14" s="120"/>
      <c r="L14" s="121"/>
      <c r="M14" s="121"/>
    </row>
    <row r="15" spans="1:13" s="21" customFormat="1" ht="12.75" hidden="1">
      <c r="A15" s="118"/>
      <c r="B15" s="118"/>
      <c r="C15" s="118"/>
      <c r="D15" s="119"/>
      <c r="E15" s="119"/>
      <c r="F15" s="119"/>
      <c r="G15" s="119"/>
      <c r="H15" s="119"/>
      <c r="I15" s="119"/>
      <c r="J15" s="119"/>
      <c r="K15" s="120"/>
      <c r="L15" s="121"/>
      <c r="M15" s="121"/>
    </row>
    <row r="16" spans="1:13" s="21" customFormat="1" ht="12.75" hidden="1">
      <c r="A16" s="118"/>
      <c r="B16" s="118"/>
      <c r="C16" s="118"/>
      <c r="D16" s="119"/>
      <c r="E16" s="119"/>
      <c r="F16" s="119"/>
      <c r="G16" s="119"/>
      <c r="H16" s="119"/>
      <c r="I16" s="119"/>
      <c r="J16" s="119"/>
      <c r="K16" s="120"/>
      <c r="L16" s="121"/>
      <c r="M16" s="121"/>
    </row>
    <row r="17" spans="1:13" s="21" customFormat="1" ht="12.75" hidden="1">
      <c r="A17" s="118"/>
      <c r="B17" s="118"/>
      <c r="C17" s="118"/>
      <c r="D17" s="119"/>
      <c r="E17" s="119"/>
      <c r="F17" s="119"/>
      <c r="G17" s="119"/>
      <c r="H17" s="119"/>
      <c r="I17" s="119"/>
      <c r="J17" s="119"/>
      <c r="K17" s="120"/>
      <c r="L17" s="121"/>
      <c r="M17" s="121"/>
    </row>
    <row r="18" spans="1:13" s="21" customFormat="1" ht="12.75" hidden="1">
      <c r="A18" s="118"/>
      <c r="B18" s="118"/>
      <c r="C18" s="118"/>
      <c r="D18" s="119"/>
      <c r="E18" s="119"/>
      <c r="F18" s="119"/>
      <c r="G18" s="119"/>
      <c r="H18" s="119"/>
      <c r="I18" s="119"/>
      <c r="J18" s="119"/>
      <c r="K18" s="120"/>
      <c r="L18" s="121"/>
      <c r="M18" s="121"/>
    </row>
    <row r="19" spans="1:13" s="21" customFormat="1" ht="12.75" hidden="1">
      <c r="A19" s="118"/>
      <c r="B19" s="118"/>
      <c r="C19" s="118"/>
      <c r="D19" s="119"/>
      <c r="E19" s="119"/>
      <c r="F19" s="119"/>
      <c r="G19" s="119"/>
      <c r="H19" s="119"/>
      <c r="I19" s="119"/>
      <c r="J19" s="119"/>
      <c r="K19" s="120"/>
      <c r="L19" s="121"/>
      <c r="M19" s="121"/>
    </row>
    <row r="20" spans="1:13" s="21" customFormat="1" ht="12.75" hidden="1">
      <c r="A20" s="118"/>
      <c r="B20" s="118"/>
      <c r="C20" s="118"/>
      <c r="D20" s="119"/>
      <c r="E20" s="119"/>
      <c r="F20" s="119"/>
      <c r="G20" s="119"/>
      <c r="H20" s="119"/>
      <c r="I20" s="119"/>
      <c r="J20" s="119"/>
      <c r="K20" s="120"/>
      <c r="L20" s="121"/>
      <c r="M20" s="121"/>
    </row>
    <row r="21" spans="1:13" s="25" customFormat="1" ht="24.75" customHeight="1">
      <c r="A21" s="323" t="s">
        <v>35</v>
      </c>
      <c r="B21" s="324"/>
      <c r="C21" s="325"/>
      <c r="D21" s="249">
        <f>SUM(D9:D11)</f>
        <v>2061276</v>
      </c>
      <c r="E21" s="249">
        <f>SUM(E9:E11)</f>
        <v>2061276</v>
      </c>
      <c r="F21" s="249">
        <f>SUM(F9:F11)</f>
        <v>112580</v>
      </c>
      <c r="G21" s="249">
        <f>SUM(G9:G11)</f>
        <v>12502</v>
      </c>
      <c r="H21" s="249"/>
      <c r="I21" s="249">
        <f>SUM(I9:I11)</f>
        <v>1936194</v>
      </c>
      <c r="J21" s="117"/>
      <c r="K21" s="117"/>
      <c r="L21" s="117"/>
      <c r="M21" s="117"/>
    </row>
  </sheetData>
  <sheetProtection/>
  <mergeCells count="17">
    <mergeCell ref="A1:M1"/>
    <mergeCell ref="F6:G6"/>
    <mergeCell ref="A4:A7"/>
    <mergeCell ref="B4:B7"/>
    <mergeCell ref="C4:C7"/>
    <mergeCell ref="D4:D7"/>
    <mergeCell ref="E5:E7"/>
    <mergeCell ref="E4:M4"/>
    <mergeCell ref="M6:M7"/>
    <mergeCell ref="J5:J7"/>
    <mergeCell ref="K5:M5"/>
    <mergeCell ref="A21:C21"/>
    <mergeCell ref="F5:I5"/>
    <mergeCell ref="H6:H7"/>
    <mergeCell ref="I6:I7"/>
    <mergeCell ref="K6:K7"/>
    <mergeCell ref="L6:L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6
do uchwały Rady Gminy nr XXXIV/4/2010
z dnia 22 stycznia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łączna</cp:lastModifiedBy>
  <cp:lastPrinted>2010-03-19T12:38:40Z</cp:lastPrinted>
  <dcterms:created xsi:type="dcterms:W3CDTF">1998-12-09T13:02:10Z</dcterms:created>
  <dcterms:modified xsi:type="dcterms:W3CDTF">2010-03-26T09:26:44Z</dcterms:modified>
  <cp:category/>
  <cp:version/>
  <cp:contentType/>
  <cp:contentStatus/>
</cp:coreProperties>
</file>